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InkAnnotation="0" codeName="ThisWorkbook"/>
  <mc:AlternateContent xmlns:mc="http://schemas.openxmlformats.org/markup-compatibility/2006">
    <mc:Choice Requires="x15">
      <x15ac:absPath xmlns:x15ac="http://schemas.microsoft.com/office/spreadsheetml/2010/11/ac" url="D:\Práce\05_2023\10_05_2023\FINAL\"/>
    </mc:Choice>
  </mc:AlternateContent>
  <xr:revisionPtr revIDLastSave="0" documentId="8_{48BA3ACC-155E-40BA-A149-E3EF23209112}" xr6:coauthVersionLast="47" xr6:coauthVersionMax="47" xr10:uidLastSave="{00000000-0000-0000-0000-000000000000}"/>
  <bookViews>
    <workbookView xWindow="-120" yWindow="-120" windowWidth="57840" windowHeight="23640" xr2:uid="{00000000-000D-0000-FFFF-FFFF00000000}"/>
  </bookViews>
  <sheets>
    <sheet name="SO 2402" sheetId="1" r:id="rId1"/>
    <sheet name="Kategorie monitoringu" sheetId="3" r:id="rId2"/>
    <sheet name="hide" sheetId="4" state="hidden" r:id="rId3"/>
  </sheets>
  <definedNames>
    <definedName name="_xlnm._FilterDatabase" localSheetId="2" hidden="1">hide!$A$1:$L$4</definedName>
    <definedName name="_xlnm._FilterDatabase" localSheetId="1" hidden="1">'Kategorie monitoringu'!$A$1:$A$26</definedName>
    <definedName name="_xlnm._FilterDatabase" localSheetId="0" hidden="1">'SO 2402'!$A$12:$L$12</definedName>
    <definedName name="_xlnm.Print_Titles" localSheetId="0">'SO 2402'!$9:$12</definedName>
    <definedName name="_xlnm.Print_Area" localSheetId="0">'SO 2402'!$A$1:$L$46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2" i="1" l="1"/>
  <c r="L42" i="1"/>
  <c r="J42" i="1"/>
  <c r="L38" i="1"/>
  <c r="J38" i="1"/>
  <c r="L34" i="1"/>
  <c r="J34" i="1"/>
  <c r="L28" i="1"/>
  <c r="J28" i="1"/>
  <c r="L24" i="1"/>
  <c r="J24" i="1"/>
  <c r="L18" i="1"/>
  <c r="J18" i="1"/>
  <c r="F4" i="1"/>
  <c r="L46" i="1" l="1"/>
  <c r="L32" i="1"/>
  <c r="J14" i="1"/>
  <c r="J1" i="4"/>
  <c r="B14" i="1" l="1"/>
  <c r="L14" i="1"/>
  <c r="L22" i="1" s="1"/>
  <c r="B18" i="1" l="1"/>
  <c r="B24" i="1" s="1"/>
  <c r="L1" i="4"/>
  <c r="B28" i="1" l="1"/>
  <c r="B34" i="1" s="1"/>
  <c r="L9" i="1"/>
  <c r="B9" i="1"/>
  <c r="B38" i="1" l="1"/>
  <c r="K2" i="1"/>
  <c r="L1" i="1"/>
  <c r="K9" i="1" l="1"/>
  <c r="F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<sst xmlns="http://schemas.openxmlformats.org/spreadsheetml/2006/main" count="210" uniqueCount="156">
  <si>
    <t>Kód položky</t>
  </si>
  <si>
    <t>Varianta</t>
  </si>
  <si>
    <t>MJ</t>
  </si>
  <si>
    <t>Množství</t>
  </si>
  <si>
    <t>Cena</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</si>
  <si>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</si>
  <si>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</si>
  <si>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</si>
  <si>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</si>
  <si>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</si>
  <si>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</si>
  <si>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</si>
  <si>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</si>
  <si>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</si>
  <si>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</si>
  <si>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</si>
  <si>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</si>
  <si>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</si>
  <si>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</si>
  <si>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</si>
  <si>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</si>
  <si>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</si>
  <si>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</si>
  <si>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</si>
  <si>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</si>
  <si>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</si>
  <si>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</si>
  <si>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</si>
  <si>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</si>
  <si>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</si>
  <si>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</si>
  <si>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D</t>
  </si>
  <si>
    <t>SO/PS:</t>
  </si>
  <si>
    <t>SOUPIS PRACÍ / ROZPOČET</t>
  </si>
  <si>
    <t>W</t>
  </si>
  <si>
    <t>D.1.1</t>
  </si>
  <si>
    <t>D.1.2</t>
  </si>
  <si>
    <t>D.1.3</t>
  </si>
  <si>
    <t>D.1.4</t>
  </si>
  <si>
    <t>D.2.1.2</t>
  </si>
  <si>
    <t xml:space="preserve"> Nástupiště</t>
  </si>
  <si>
    <t>D.2.1.3</t>
  </si>
  <si>
    <t xml:space="preserve"> Přejezdy a přechody</t>
  </si>
  <si>
    <t>D.2.1.4</t>
  </si>
  <si>
    <t xml:space="preserve"> Mosty, propustky, zdi</t>
  </si>
  <si>
    <t>D.2.1.5</t>
  </si>
  <si>
    <t xml:space="preserve"> Ostatní inženýrské objekty</t>
  </si>
  <si>
    <t>D.2.1.6</t>
  </si>
  <si>
    <t xml:space="preserve"> Potrubní vedení</t>
  </si>
  <si>
    <t>D.2.1.7</t>
  </si>
  <si>
    <t xml:space="preserve"> Tunely</t>
  </si>
  <si>
    <t>D.2.1.8</t>
  </si>
  <si>
    <t xml:space="preserve"> Pozemní komunikace</t>
  </si>
  <si>
    <t>D.2.1.9</t>
  </si>
  <si>
    <t xml:space="preserve"> Kabelovody, kolektory</t>
  </si>
  <si>
    <t>D.2.2.1</t>
  </si>
  <si>
    <t xml:space="preserve"> Pozemní stavební objekty budov</t>
  </si>
  <si>
    <t>D.2.2.2</t>
  </si>
  <si>
    <t xml:space="preserve"> Zastřešení nástupišť, přístřešky na nástupištích</t>
  </si>
  <si>
    <t>D.2.2.3</t>
  </si>
  <si>
    <t xml:space="preserve"> Individuální protihluková opatření</t>
  </si>
  <si>
    <t>D.2.2.4</t>
  </si>
  <si>
    <t xml:space="preserve"> Orientační systém</t>
  </si>
  <si>
    <t>D.2.2.5</t>
  </si>
  <si>
    <t xml:space="preserve"> Demolice</t>
  </si>
  <si>
    <t>D.2.2.6</t>
  </si>
  <si>
    <t xml:space="preserve"> Drobná architektura a oplocení</t>
  </si>
  <si>
    <t>D.2.3.1</t>
  </si>
  <si>
    <t xml:space="preserve"> Trakční vedení</t>
  </si>
  <si>
    <t>D.2.3.2</t>
  </si>
  <si>
    <t xml:space="preserve"> Napájecí stanice - stavební část</t>
  </si>
  <si>
    <t>D.2.3.3</t>
  </si>
  <si>
    <t xml:space="preserve"> Spínací stanice - stavební část</t>
  </si>
  <si>
    <t>D.2.3.4</t>
  </si>
  <si>
    <t xml:space="preserve"> Ohřev výhybek (elektrický, plynový)</t>
  </si>
  <si>
    <t>D.2.3.5</t>
  </si>
  <si>
    <t xml:space="preserve"> Elektrické předtápěcí zařízení</t>
  </si>
  <si>
    <t>D.2.3.6</t>
  </si>
  <si>
    <t xml:space="preserve"> Rozvody VN, NN, osvětlení a dálkové ovládání odpojovačů</t>
  </si>
  <si>
    <t>D.2.3.7</t>
  </si>
  <si>
    <t xml:space="preserve"> Ukolejnění kovových konstrukcí</t>
  </si>
  <si>
    <t>D.2.3.8</t>
  </si>
  <si>
    <t xml:space="preserve"> Vnější uzemnění</t>
  </si>
  <si>
    <t>D.2.3.9</t>
  </si>
  <si>
    <t xml:space="preserve"> Ostatní kabelizace</t>
  </si>
  <si>
    <t>D.2.4.1</t>
  </si>
  <si>
    <t xml:space="preserve"> Příprava území a kácení</t>
  </si>
  <si>
    <t>D.2.4.2</t>
  </si>
  <si>
    <t xml:space="preserve"> Náhradní výsadba</t>
  </si>
  <si>
    <t>D.2.4.3</t>
  </si>
  <si>
    <t xml:space="preserve"> Zabezpečení veřejných zájmů</t>
  </si>
  <si>
    <t>D.9.8</t>
  </si>
  <si>
    <t xml:space="preserve">SO 98-98 – Všeobecný objekt </t>
  </si>
  <si>
    <t>D.9.9</t>
  </si>
  <si>
    <t>SO 90-90 – Odpady</t>
  </si>
  <si>
    <t xml:space="preserve"> Protihlukové objekty</t>
  </si>
  <si>
    <t xml:space="preserve"> Zabezpečovací zařízení</t>
  </si>
  <si>
    <t xml:space="preserve"> Sdělovací zařízení</t>
  </si>
  <si>
    <t xml:space="preserve"> Silnoproudá technologie včetně DŘT</t>
  </si>
  <si>
    <t xml:space="preserve"> Ostatní technologická zařízení</t>
  </si>
  <si>
    <t>SOPS/PR/2022/prozatimní</t>
  </si>
  <si>
    <t>D.2.1.1.1</t>
  </si>
  <si>
    <t>D.2.1.1.0</t>
  </si>
  <si>
    <t xml:space="preserve"> Kolejový svršek</t>
  </si>
  <si>
    <t xml:space="preserve"> Kolejový spodek </t>
  </si>
  <si>
    <t>D.2.1.10</t>
  </si>
  <si>
    <t>Stádium 3</t>
  </si>
  <si>
    <t>SO 2402</t>
  </si>
  <si>
    <t>P7871, Demolice stávajícího propustku v km 27,442</t>
  </si>
  <si>
    <t>SŽ</t>
  </si>
  <si>
    <t>PROJEKT servis  spol. s r.o.</t>
  </si>
  <si>
    <t>Ing. Bohumil Hazmuka</t>
  </si>
  <si>
    <t>23.7.2021</t>
  </si>
  <si>
    <t>VŠEOBECNÉ POLOŽKY</t>
  </si>
  <si>
    <t>R015111</t>
  </si>
  <si>
    <t>POPLATKY ZA LIKVIDACŮ ODPADŮ NEKONTAMINOVANÝCH - 17 05 04  VYTĚŽENÉ ZEMINY A HORNINY -  I. TŘÍDA TĚŽITELNOSTI - VČETNĚ DPPRAVY</t>
  </si>
  <si>
    <t>T</t>
  </si>
  <si>
    <t>EVIDENČNÍ POLOŽKA. Neoceňovat v objektu SO/PS, položka se oceňuje pouze v objektu SO 90-90.</t>
  </si>
  <si>
    <t>zemina z výkopů  odvoz do 28 km 
(1,8+6,75+29,6+1,24+5,85)*2*1,1=99,528 [A] 
skládka SMOLO HB s.r.o Horní Benešov</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</si>
  <si>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ořevzetí provozovatelem skládky, recyklační linky nebo jiného zařízenína zpracování nebo likvidaci odpadů 
- náklady spojené s vyložením a manipulacís materiálem v místě skládky 
2. Položka neobsahuje: 
3. Způsob měření: 
Tunou se rozumí hmotnost odpadu vytříděného v souladu se zákonem č. 541/2020 Sb., o nakládání s odpady, v platném znění. 
Poznámka: 
*)  U nebezpečných odpadů musí být v doplňujícím popisu položky uvedeno upřesnění  nebezpečných vlastností v rozsahu a typu koncentrace nebezpečných látek</t>
  </si>
  <si>
    <t>R015140</t>
  </si>
  <si>
    <t>POPLATKY ZA LIKVIDACŮ ODPADŮ NEKONTAMINOVANÝCH - 17 01 01  BETON Z DEMOLIC OBJEKTŮ, ZÁKLADŮ TV - VČETNĚ DOPRAVY</t>
  </si>
  <si>
    <t xml:space="preserve">odvoz do 28 km 
čela a potrubí (15,77+2,62)*2,5=45,975 [B] 
skládka SMOLO HB s.r.o Horní Benešov 
</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</si>
  <si>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ořevzetí provozovatelem skládky, recyklační linky nebo jiného zařízenína zpracování nebo likvidaci odpadů 
- náklady spojené s vyložením a manipulacís materiálem v místě skládky 
 2. Položka neobsahuje: 
3. Způsob měření: 
Tunou se rozumí hmotnost odpadu vytříděného v souladu se zákonem č. 541/2020 Sb., o nakládání s odpady, v platném znění. 
Poznámka: 
*)  U nebezpečných odpadů musí být v doplňujícím popisu položky uvedeno upřesnění  nebezpečných vlastností v rozsahu a typu koncentrace nebezpečných látek</t>
  </si>
  <si>
    <t>Součet</t>
  </si>
  <si>
    <t>za  Díl</t>
  </si>
  <si>
    <t>ZEMNÍ PRÁCE</t>
  </si>
  <si>
    <t>13173</t>
  </si>
  <si>
    <t>2022_OTSKP</t>
  </si>
  <si>
    <t>HLOUBENÍ JAM ZAPAŽ I NEPAŽ TŘ. I</t>
  </si>
  <si>
    <t>M3</t>
  </si>
  <si>
    <t>Objem výkopu pro demolici 
+ rezerva 10 % (z duvodu neznámé přesné polohy propustku) 
(1,8+6,75+29,6+1,24+5,85)*1,1=49,764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</si>
  <si>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</si>
  <si>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</si>
  <si>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</si>
  <si>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Zásyp výkopu po úroven konstrukce ZKPP přejezdu 
+ rezerva 10 % (z duvodu neznámé přesné polohy propustku) 
(13,1+12+29,7)*1,1=60,280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</si>
  <si>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</si>
  <si>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OSTATNÍ KONSTRUKCE A PRÁCE</t>
  </si>
  <si>
    <t>9111A3</t>
  </si>
  <si>
    <t>ZÁBRADLÍ SILNIČNÍ S VODOR MADLY - DEMONTÁŽ S PŘESUNEM</t>
  </si>
  <si>
    <t>M</t>
  </si>
  <si>
    <t>zábradlí propustku 2,55=2,550 [A]</t>
  </si>
  <si>
    <t>položka zahrnuje: 
- demontáž a odstranění zařízení 
- jeho odvoz na předepsané místo</t>
  </si>
  <si>
    <t>96615</t>
  </si>
  <si>
    <t>BOURÁNÍ KONSTRUKCÍ Z PROSTÉHO BETONU</t>
  </si>
  <si>
    <t>betonová trouba DN 400  2,62=2,620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</si>
  <si>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</si>
  <si>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</si>
  <si>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</si>
  <si>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Čelá propustku 
4,34+4,4+7,03=15,770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</si>
  <si>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</si>
  <si>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Doplnění závor na přejezdu P7871 v km 27,441 trati Hlučín - Opava</t>
  </si>
  <si>
    <t>01.03.2022</t>
  </si>
  <si>
    <t>30.11.2022</t>
  </si>
  <si>
    <t>3273514800</t>
  </si>
  <si>
    <t>S-622000383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</si>
</sst>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Kč&quot;#,##0.00_);\(&quot;Kč&quot;#,##0.00\)"/>
    <numFmt numFmtId="165" formatCode="#,##0.00\ &quot;Kč&quot;"/>
    <numFmt numFmtId="166" formatCode="m\/yyyy"/>
    <numFmt numFmtId="167" formatCode="#,##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42">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Font="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4" fillId="0" borderId="48" xfId="2" applyFont="1" applyBorder="1" applyAlignment="1" applyProtection="1">
      <alignment vertical="center" wrapText="1"/>
      <protection hidden="1"/>
    </xf>
    <xf numFmtId="0" fontId="4" fillId="0" borderId="49" xfId="2" applyFont="1" applyBorder="1" applyAlignment="1" applyProtection="1">
      <alignment vertical="center" wrapText="1"/>
      <protection hidden="1"/>
    </xf>
    <xf numFmtId="0" fontId="4" fillId="0" borderId="51" xfId="2" applyFont="1" applyBorder="1" applyAlignment="1" applyProtection="1">
      <alignment vertical="center" wrapText="1"/>
      <protection hidden="1"/>
    </xf>
    <xf numFmtId="0" fontId="4" fillId="0" borderId="0" xfId="2" applyFont="1" applyAlignment="1" applyProtection="1">
      <alignment vertical="center" wrapText="1"/>
      <protection hidden="1"/>
    </xf>
    <xf numFmtId="49" fontId="10" fillId="0" borderId="13" xfId="0" applyNumberFormat="1" applyFont="1" applyBorder="1" applyAlignment="1" applyProtection="1">
      <alignment vertical="center" wrapText="1"/>
      <protection locked="0"/>
    </xf>
    <xf numFmtId="49" fontId="10" fillId="0" borderId="3" xfId="0" applyNumberFormat="1" applyFont="1" applyBorder="1" applyAlignment="1" applyProtection="1">
      <alignment vertical="center" wrapText="1"/>
      <protection locked="0"/>
    </xf>
    <xf numFmtId="49" fontId="5" fillId="0" borderId="11" xfId="0" applyNumberFormat="1" applyFont="1" applyBorder="1" applyAlignment="1">
      <alignment horizontal="left" vertical="top"/>
    </xf>
    <xf numFmtId="49" fontId="5" fillId="0" borderId="11" xfId="0" applyNumberFormat="1" applyFont="1" applyBorder="1" applyAlignment="1">
      <alignment vertical="top" wrapText="1"/>
    </xf>
    <xf numFmtId="0" fontId="10" fillId="0" borderId="23" xfId="0" applyFont="1" applyBorder="1" applyAlignment="1" applyProtection="1">
      <alignment vertical="center"/>
      <protection locked="0"/>
    </xf>
    <xf numFmtId="14" fontId="10" fillId="0" borderId="53" xfId="0" applyNumberFormat="1" applyFont="1" applyBorder="1" applyAlignment="1" applyProtection="1">
      <alignment vertical="center"/>
      <protection locked="0"/>
    </xf>
    <xf numFmtId="0" fontId="10" fillId="5" borderId="31" xfId="0" applyFont="1" applyFill="1" applyBorder="1" applyAlignment="1" applyProtection="1">
      <alignment vertical="center"/>
      <protection locked="0"/>
    </xf>
    <xf numFmtId="49" fontId="40" fillId="0" borderId="11" xfId="0" applyNumberFormat="1" applyFont="1" applyBorder="1" applyAlignment="1" applyProtection="1">
      <alignment vertical="top" wrapText="1"/>
      <protection locked="0"/>
    </xf>
    <xf numFmtId="49" fontId="41" fillId="0" borderId="13" xfId="0" applyNumberFormat="1" applyFont="1" applyBorder="1" applyAlignment="1" applyProtection="1">
      <alignment vertical="top" wrapText="1"/>
      <protection locked="0"/>
    </xf>
    <xf numFmtId="166" fontId="44" fillId="0" borderId="40"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5" xfId="2" applyFont="1" applyBorder="1" applyAlignment="1" applyProtection="1">
      <alignment horizontal="left" vertical="center" wrapText="1"/>
      <protection locked="0"/>
    </xf>
    <xf numFmtId="0" fontId="8" fillId="0" borderId="4" xfId="2" applyFont="1" applyBorder="1" applyAlignment="1" applyProtection="1">
      <alignment horizontal="left" vertical="center" wrapText="1"/>
      <protection locked="0"/>
    </xf>
    <xf numFmtId="0" fontId="8" fillId="0" borderId="19" xfId="2" applyFont="1" applyBorder="1" applyAlignment="1" applyProtection="1">
      <alignment horizontal="left" vertical="center" wrapText="1" shrinkToFit="1"/>
      <protection locked="0"/>
    </xf>
    <xf numFmtId="167" fontId="1" fillId="0" borderId="5" xfId="0" applyNumberFormat="1" applyFont="1" applyBorder="1" applyAlignment="1" applyProtection="1">
      <alignment horizontal="center" vertical="center"/>
      <protection locked="0"/>
    </xf>
    <xf numFmtId="4" fontId="9" fillId="0" borderId="5" xfId="2" applyNumberFormat="1" applyFont="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Border="1" applyAlignment="1" applyProtection="1">
      <alignment vertical="center"/>
      <protection locked="0"/>
    </xf>
    <xf numFmtId="0" fontId="43" fillId="0" borderId="13" xfId="0" applyFont="1" applyBorder="1" applyAlignment="1" applyProtection="1">
      <alignment vertical="center"/>
      <protection locked="0"/>
    </xf>
    <xf numFmtId="49" fontId="43" fillId="0" borderId="13" xfId="0" applyNumberFormat="1" applyFont="1" applyBorder="1" applyAlignment="1" applyProtection="1">
      <alignment vertical="center"/>
      <protection locked="0"/>
    </xf>
    <xf numFmtId="0" fontId="43" fillId="0" borderId="30" xfId="0" applyFont="1" applyBorder="1" applyAlignment="1" applyProtection="1">
      <alignment vertical="center"/>
      <protection locked="0"/>
    </xf>
    <xf numFmtId="0" fontId="43" fillId="0" borderId="29" xfId="0" applyFont="1" applyBorder="1" applyAlignment="1" applyProtection="1">
      <alignment horizontal="left" vertical="center"/>
      <protection locked="0"/>
    </xf>
    <xf numFmtId="49" fontId="43" fillId="0" borderId="13" xfId="0" applyNumberFormat="1" applyFont="1" applyBorder="1" applyAlignment="1" applyProtection="1">
      <alignment vertical="center" wrapText="1"/>
      <protection locked="0"/>
    </xf>
    <xf numFmtId="166" fontId="43" fillId="0" borderId="9" xfId="0" applyNumberFormat="1" applyFont="1" applyBorder="1" applyAlignment="1" applyProtection="1">
      <alignment horizontal="left" vertical="center"/>
      <protection locked="0"/>
    </xf>
    <xf numFmtId="166" fontId="43" fillId="0" borderId="39" xfId="0" applyNumberFormat="1" applyFont="1" applyBorder="1" applyAlignment="1" applyProtection="1">
      <alignment horizontal="lef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8" fillId="0" borderId="1" xfId="2" applyFont="1" applyBorder="1" applyAlignment="1" applyProtection="1">
      <alignment horizontal="left" vertical="center" wrapText="1" shrinkToFit="1"/>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5" fontId="9" fillId="0" borderId="34" xfId="2" applyNumberFormat="1" applyFont="1" applyBorder="1" applyAlignment="1">
      <alignment horizontal="right" vertical="center"/>
    </xf>
    <xf numFmtId="0" fontId="1" fillId="0" borderId="0" xfId="0" applyFont="1" applyAlignment="1">
      <alignment vertical="center"/>
    </xf>
    <xf numFmtId="49" fontId="4" fillId="0" borderId="47" xfId="2" applyNumberFormat="1" applyFont="1" applyBorder="1" applyAlignment="1" applyProtection="1">
      <alignment horizontal="left" vertical="center"/>
      <protection hidden="1"/>
    </xf>
    <xf numFmtId="49" fontId="4" fillId="0" borderId="45" xfId="2" applyNumberFormat="1" applyFont="1" applyBorder="1" applyAlignment="1" applyProtection="1">
      <alignment horizontal="left" vertical="center"/>
      <protection hidden="1"/>
    </xf>
    <xf numFmtId="49" fontId="4" fillId="0" borderId="50" xfId="2" applyNumberFormat="1" applyFont="1" applyBorder="1" applyAlignment="1" applyProtection="1">
      <alignment horizontal="left" vertical="center"/>
      <protection hidden="1"/>
    </xf>
    <xf numFmtId="2" fontId="1" fillId="0" borderId="5" xfId="0" applyNumberFormat="1" applyFont="1" applyBorder="1" applyAlignment="1">
      <alignment horizontal="center" vertical="center"/>
    </xf>
    <xf numFmtId="0" fontId="45" fillId="0" borderId="0" xfId="0" applyFont="1" applyAlignment="1" applyProtection="1">
      <alignment vertical="center" wrapText="1"/>
      <protection locked="0"/>
    </xf>
    <xf numFmtId="49" fontId="5" fillId="0" borderId="11" xfId="0" applyNumberFormat="1" applyFont="1" applyBorder="1" applyAlignment="1" applyProtection="1">
      <alignment vertical="top" wrapText="1"/>
      <protection locked="0"/>
    </xf>
    <xf numFmtId="49" fontId="46" fillId="0" borderId="22" xfId="0" applyNumberFormat="1" applyFont="1" applyBorder="1" applyAlignment="1" applyProtection="1">
      <alignment horizontal="right" vertical="top" wrapText="1"/>
      <protection locked="0"/>
    </xf>
    <xf numFmtId="49" fontId="11" fillId="0" borderId="13" xfId="0" applyNumberFormat="1" applyFont="1" applyBorder="1" applyAlignment="1" applyProtection="1">
      <alignment vertical="top"/>
      <protection locked="0"/>
    </xf>
    <xf numFmtId="49" fontId="11" fillId="0" borderId="14" xfId="0" applyNumberFormat="1" applyFont="1" applyBorder="1" applyAlignment="1" applyProtection="1">
      <alignment vertical="top"/>
      <protection locked="0"/>
    </xf>
    <xf numFmtId="0" fontId="10" fillId="0" borderId="13" xfId="0" applyFont="1" applyBorder="1" applyAlignment="1" applyProtection="1">
      <alignment vertical="center" wrapText="1"/>
      <protection locked="0"/>
    </xf>
    <xf numFmtId="0" fontId="38" fillId="0" borderId="0" xfId="0" applyFont="1" applyAlignment="1" applyProtection="1">
      <alignment horizontal="center"/>
      <protection locked="0"/>
    </xf>
    <xf numFmtId="0" fontId="39" fillId="0" borderId="0" xfId="0" applyFont="1" applyAlignment="1" applyProtection="1">
      <alignment horizontal="center"/>
      <protection locked="0"/>
    </xf>
    <xf numFmtId="0" fontId="1" fillId="10" borderId="0" xfId="0" applyFont="1" applyFill="1" applyAlignment="1" applyProtection="1">
      <alignment vertical="center"/>
      <protection locked="0"/>
    </xf>
    <xf numFmtId="0" fontId="1" fillId="6" borderId="33" xfId="0" applyFont="1" applyFill="1" applyBorder="1" applyAlignment="1" applyProtection="1">
      <alignment horizontal="center" vertical="center"/>
      <protection locked="0"/>
    </xf>
    <xf numFmtId="0" fontId="37" fillId="4" borderId="43" xfId="0" applyFont="1" applyFill="1" applyBorder="1" applyAlignment="1">
      <alignment horizontal="right" vertical="center"/>
    </xf>
    <xf numFmtId="3" fontId="37" fillId="4" borderId="44" xfId="0" applyNumberFormat="1" applyFont="1" applyFill="1" applyBorder="1" applyAlignment="1">
      <alignment horizontal="left" vertical="center"/>
    </xf>
    <xf numFmtId="0" fontId="13" fillId="4" borderId="19" xfId="0" applyFont="1" applyFill="1" applyBorder="1" applyAlignment="1">
      <alignment horizontal="center" vertical="center"/>
    </xf>
    <xf numFmtId="0" fontId="13" fillId="4" borderId="41" xfId="0" applyFont="1" applyFill="1" applyBorder="1" applyAlignment="1">
      <alignment horizontal="center" vertical="center"/>
    </xf>
    <xf numFmtId="0" fontId="3" fillId="8" borderId="55" xfId="0" applyFont="1" applyFill="1" applyBorder="1" applyAlignment="1">
      <alignment vertical="center"/>
    </xf>
    <xf numFmtId="0" fontId="3" fillId="7" borderId="25" xfId="0" applyFont="1" applyFill="1" applyBorder="1" applyAlignment="1">
      <alignment vertical="center"/>
    </xf>
    <xf numFmtId="49" fontId="20" fillId="0" borderId="24" xfId="0" applyNumberFormat="1" applyFont="1" applyBorder="1" applyAlignment="1">
      <alignment vertical="center"/>
    </xf>
    <xf numFmtId="0" fontId="20" fillId="0" borderId="25" xfId="0" applyFont="1" applyBorder="1" applyAlignment="1">
      <alignment vertical="center"/>
    </xf>
    <xf numFmtId="49" fontId="20" fillId="0" borderId="26" xfId="0" applyNumberFormat="1" applyFont="1" applyBorder="1" applyAlignment="1">
      <alignment horizontal="right" vertical="center"/>
    </xf>
    <xf numFmtId="0" fontId="20" fillId="0" borderId="21" xfId="0" applyFont="1" applyBorder="1" applyAlignment="1">
      <alignment vertical="center" wrapText="1"/>
    </xf>
    <xf numFmtId="0" fontId="20" fillId="0" borderId="21" xfId="0" applyFont="1" applyBorder="1" applyAlignment="1">
      <alignment horizontal="center" vertical="center" wrapText="1"/>
    </xf>
    <xf numFmtId="0" fontId="47" fillId="0" borderId="59" xfId="0" applyFont="1" applyBorder="1" applyAlignment="1">
      <alignment horizontal="right" vertical="top" wrapText="1"/>
    </xf>
    <xf numFmtId="0" fontId="11" fillId="0" borderId="28" xfId="0" applyFont="1" applyBorder="1" applyAlignment="1">
      <alignment vertical="top"/>
    </xf>
    <xf numFmtId="0" fontId="11" fillId="0" borderId="13" xfId="0" applyFont="1" applyBorder="1" applyAlignment="1">
      <alignment vertical="top"/>
    </xf>
    <xf numFmtId="0" fontId="2" fillId="0" borderId="28" xfId="0" applyFont="1" applyBorder="1" applyAlignment="1">
      <alignment vertical="center"/>
    </xf>
    <xf numFmtId="0" fontId="2" fillId="0" borderId="13" xfId="0" applyFont="1" applyBorder="1" applyAlignment="1">
      <alignment vertical="center"/>
    </xf>
    <xf numFmtId="2" fontId="1" fillId="0" borderId="5" xfId="0" applyNumberFormat="1" applyFont="1" applyBorder="1" applyAlignment="1" applyProtection="1">
      <alignment horizontal="center" vertical="center"/>
      <protection locked="0"/>
    </xf>
    <xf numFmtId="165" fontId="9" fillId="0" borderId="34" xfId="2" applyNumberFormat="1" applyFont="1" applyBorder="1" applyAlignment="1" applyProtection="1">
      <alignment horizontal="right"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5" fontId="10" fillId="11" borderId="32" xfId="0" applyNumberFormat="1" applyFont="1" applyFill="1" applyBorder="1" applyAlignment="1" applyProtection="1">
      <alignment horizontal="center" vertical="center"/>
      <protection locked="0"/>
    </xf>
    <xf numFmtId="0" fontId="13" fillId="4" borderId="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2" fillId="0" borderId="8" xfId="0" applyFont="1" applyBorder="1" applyAlignment="1">
      <alignment horizontal="left" vertical="center"/>
    </xf>
    <xf numFmtId="0" fontId="2" fillId="0" borderId="11" xfId="0" applyFont="1" applyBorder="1" applyAlignment="1">
      <alignment horizontal="left" vertical="center"/>
    </xf>
    <xf numFmtId="0" fontId="5" fillId="0" borderId="27" xfId="0" applyFont="1" applyBorder="1" applyAlignment="1">
      <alignment horizontal="left" vertical="top"/>
    </xf>
    <xf numFmtId="0" fontId="5" fillId="0" borderId="11" xfId="0" applyFont="1" applyBorder="1" applyAlignment="1">
      <alignment horizontal="left" vertical="top"/>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46" fillId="0" borderId="58" xfId="0" applyFont="1" applyBorder="1" applyAlignment="1">
      <alignment horizontal="left" vertical="top" wrapText="1"/>
    </xf>
    <xf numFmtId="0" fontId="46" fillId="0" borderId="21" xfId="0" applyFont="1" applyBorder="1" applyAlignment="1">
      <alignment horizontal="left" vertical="top" wrapText="1"/>
    </xf>
    <xf numFmtId="164" fontId="5" fillId="2" borderId="25" xfId="0" applyNumberFormat="1" applyFont="1" applyFill="1" applyBorder="1" applyAlignment="1">
      <alignment horizontal="right" vertical="center"/>
    </xf>
    <xf numFmtId="164" fontId="5" fillId="2" borderId="26" xfId="0" applyNumberFormat="1" applyFont="1" applyFill="1" applyBorder="1" applyAlignment="1">
      <alignment horizontal="right" vertical="center"/>
    </xf>
    <xf numFmtId="0" fontId="13" fillId="4" borderId="1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2" fillId="0" borderId="28" xfId="0" applyFont="1" applyBorder="1" applyAlignment="1">
      <alignment horizontal="left" vertical="center"/>
    </xf>
    <xf numFmtId="0" fontId="2" fillId="0" borderId="13" xfId="0" applyFont="1" applyBorder="1" applyAlignment="1">
      <alignment horizontal="left" vertical="center"/>
    </xf>
    <xf numFmtId="0" fontId="2" fillId="0" borderId="2" xfId="0" applyFont="1" applyBorder="1" applyAlignment="1">
      <alignment horizontal="left" vertical="center"/>
    </xf>
    <xf numFmtId="0" fontId="2" fillId="0" borderId="10" xfId="0" applyFont="1" applyBorder="1" applyAlignment="1">
      <alignment horizontal="left" vertical="center"/>
    </xf>
    <xf numFmtId="0" fontId="10" fillId="0" borderId="13"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27" xfId="0" applyFont="1" applyBorder="1" applyAlignment="1">
      <alignment horizontal="left" vertical="center"/>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49" fontId="37" fillId="4" borderId="42" xfId="0" applyNumberFormat="1" applyFont="1" applyFill="1" applyBorder="1" applyAlignment="1">
      <alignment horizontal="left" vertical="center"/>
    </xf>
    <xf numFmtId="0" fontId="37" fillId="4" borderId="43" xfId="0" applyFont="1" applyFill="1" applyBorder="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3" fillId="9" borderId="54" xfId="0" applyFont="1" applyFill="1" applyBorder="1" applyAlignment="1">
      <alignment horizontal="center" vertical="center"/>
    </xf>
    <xf numFmtId="0" fontId="3" fillId="9" borderId="26" xfId="0" applyFont="1" applyFill="1" applyBorder="1" applyAlignment="1">
      <alignment horizontal="center" vertical="center"/>
    </xf>
    <xf numFmtId="49" fontId="12" fillId="0" borderId="13" xfId="0" applyNumberFormat="1" applyFont="1" applyBorder="1" applyAlignment="1" applyProtection="1">
      <alignment horizontal="left" vertical="center"/>
      <protection locked="0"/>
    </xf>
    <xf numFmtId="49" fontId="12" fillId="0" borderId="3" xfId="0" applyNumberFormat="1" applyFont="1" applyBorder="1" applyAlignment="1" applyProtection="1">
      <alignment horizontal="left" vertical="center"/>
      <protection locked="0"/>
    </xf>
    <xf numFmtId="166" fontId="10" fillId="0" borderId="8" xfId="0" applyNumberFormat="1" applyFont="1" applyBorder="1" applyAlignment="1">
      <alignment horizontal="left" vertical="center"/>
    </xf>
    <xf numFmtId="166" fontId="10" fillId="0" borderId="11" xfId="0" applyNumberFormat="1" applyFont="1" applyBorder="1" applyAlignment="1">
      <alignment horizontal="left" vertical="center"/>
    </xf>
    <xf numFmtId="166" fontId="10" fillId="0" borderId="9" xfId="0" applyNumberFormat="1" applyFont="1" applyBorder="1" applyAlignment="1">
      <alignment horizontal="left" vertical="center"/>
    </xf>
    <xf numFmtId="0" fontId="2" fillId="0" borderId="35" xfId="0" applyFont="1" applyBorder="1" applyAlignment="1">
      <alignment horizontal="left" vertical="center"/>
    </xf>
    <xf numFmtId="0" fontId="2" fillId="0" borderId="0" xfId="0" applyFont="1" applyAlignment="1">
      <alignment horizontal="left" vertical="center"/>
    </xf>
    <xf numFmtId="49" fontId="44" fillId="0" borderId="0" xfId="0" applyNumberFormat="1" applyFont="1" applyAlignment="1" applyProtection="1">
      <alignment horizontal="left" vertical="center"/>
      <protection locked="0"/>
    </xf>
    <xf numFmtId="49" fontId="44" fillId="0" borderId="39" xfId="0" applyNumberFormat="1" applyFont="1" applyBorder="1" applyAlignment="1" applyProtection="1">
      <alignment horizontal="left" vertical="center"/>
      <protection locked="0"/>
    </xf>
    <xf numFmtId="49" fontId="42" fillId="0" borderId="13" xfId="0" applyNumberFormat="1" applyFont="1" applyBorder="1" applyAlignment="1" applyProtection="1">
      <alignment horizontal="left" vertical="top"/>
      <protection locked="0"/>
    </xf>
  </cellXfs>
  <cellStyles count="3">
    <cellStyle name="Normální" xfId="0" builtinId="0"/>
    <cellStyle name="Normální 2" xfId="1" xr:uid="{00000000-0005-0000-0000-000001000000}"/>
    <cellStyle name="Normální 3" xfId="2" xr:uid="{00000000-0005-0000-0000-000002000000}"/>
  </cellStyles>
  <dxfs count="128">
    <dxf>
      <fill>
        <patternFill>
          <bgColor rgb="FFFF0000"/>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46"/>
  <sheetViews>
    <sheetView showGridLines="0" tabSelected="1" topLeftCell="B1" zoomScale="85" zoomScaleNormal="85" zoomScaleSheetLayoutView="85" workbookViewId="0">
      <selection activeCell="L5" sqref="L5"/>
    </sheetView>
  </sheetViews>
  <sheetFormatPr defaultColWidth="9.140625" defaultRowHeight="11.25" x14ac:dyDescent="0.2"/>
  <cols>
    <col min="1" max="1" width="4.140625" style="7" hidden="1" customWidth="1"/>
    <col min="2" max="2" width="8.5703125" style="7" customWidth="1"/>
    <col min="3" max="3" width="10.5703125" style="7" customWidth="1"/>
    <col min="4" max="4" width="10" style="7" customWidth="1"/>
    <col min="5" max="5" width="11.42578125" style="7" customWidth="1"/>
    <col min="6" max="6" width="74.140625" style="7" customWidth="1"/>
    <col min="7" max="7" width="9" style="8" customWidth="1"/>
    <col min="8" max="8" width="13" style="8" customWidth="1"/>
    <col min="9" max="9" width="10.85546875" style="8" customWidth="1"/>
    <col min="10" max="10" width="10.140625" style="8" customWidth="1"/>
    <col min="11" max="11" width="12.85546875" style="8" customWidth="1"/>
    <col min="12" max="12" width="19" style="8" customWidth="1"/>
    <col min="13" max="14" width="28.28515625" style="7" customWidth="1"/>
    <col min="15" max="15" width="9.140625" style="7" customWidth="1"/>
    <col min="16" max="16384" width="9.140625" style="7"/>
  </cols>
  <sheetData>
    <row r="1" spans="1:15" s="1" customFormat="1" ht="30.75" customHeight="1" thickTop="1" thickBot="1" x14ac:dyDescent="0.3">
      <c r="B1" s="110" t="s">
        <v>100</v>
      </c>
      <c r="C1" s="111"/>
      <c r="D1" s="85"/>
      <c r="E1" s="85"/>
      <c r="F1" s="86" t="s">
        <v>33</v>
      </c>
      <c r="G1" s="85"/>
      <c r="H1" s="87"/>
      <c r="I1" s="82"/>
      <c r="J1" s="83"/>
      <c r="K1" s="83"/>
      <c r="L1" s="84" t="str">
        <f>D3</f>
        <v>SO 2402</v>
      </c>
      <c r="M1" s="66"/>
    </row>
    <row r="2" spans="1:15" s="1" customFormat="1" ht="57" customHeight="1" thickTop="1" thickBot="1" x14ac:dyDescent="0.3">
      <c r="B2" s="106" t="s">
        <v>10</v>
      </c>
      <c r="C2" s="107"/>
      <c r="D2" s="25"/>
      <c r="E2" s="26"/>
      <c r="F2" s="30" t="s">
        <v>151</v>
      </c>
      <c r="G2" s="67"/>
      <c r="H2" s="68"/>
      <c r="I2" s="108" t="s">
        <v>27</v>
      </c>
      <c r="J2" s="109"/>
      <c r="K2" s="112">
        <f>SUMIFS(L:L,B:B,"SOUČET")</f>
        <v>0</v>
      </c>
      <c r="L2" s="113"/>
    </row>
    <row r="3" spans="1:15" s="1" customFormat="1" ht="42.75" customHeight="1" thickTop="1" thickBot="1" x14ac:dyDescent="0.3">
      <c r="B3" s="88" t="s">
        <v>32</v>
      </c>
      <c r="C3" s="89"/>
      <c r="D3" s="141" t="s">
        <v>107</v>
      </c>
      <c r="E3" s="141"/>
      <c r="F3" s="31" t="s">
        <v>108</v>
      </c>
      <c r="G3" s="69"/>
      <c r="H3" s="70"/>
      <c r="I3" s="80"/>
      <c r="J3" s="81"/>
      <c r="K3" s="130"/>
      <c r="L3" s="131"/>
    </row>
    <row r="4" spans="1:15" s="1" customFormat="1" ht="18" customHeight="1" thickTop="1" x14ac:dyDescent="0.25">
      <c r="B4" s="116" t="s">
        <v>19</v>
      </c>
      <c r="C4" s="117"/>
      <c r="D4" s="118"/>
      <c r="E4" s="47" t="s">
        <v>43</v>
      </c>
      <c r="F4" s="71" t="str">
        <f>IF(E4="D.2.1.9"," Kabelovody, kolektory",IF(E4="D.2.1.10"," Protihlukové objekty",LOOKUP(E4,'Kategorie monitoringu'!A1:A35,'Kategorie monitoringu'!B1:B35)))</f>
        <v xml:space="preserve"> Mosty, propustky, zdi</v>
      </c>
      <c r="G4" s="23"/>
      <c r="H4" s="24"/>
      <c r="I4" s="128" t="s">
        <v>29</v>
      </c>
      <c r="J4" s="129"/>
      <c r="K4" s="45">
        <v>821</v>
      </c>
      <c r="L4" s="46">
        <v>21</v>
      </c>
    </row>
    <row r="5" spans="1:15" s="1" customFormat="1" ht="18" customHeight="1" x14ac:dyDescent="0.25">
      <c r="B5" s="90" t="s">
        <v>28</v>
      </c>
      <c r="C5" s="91"/>
      <c r="D5" s="91"/>
      <c r="E5" s="47" t="s">
        <v>106</v>
      </c>
      <c r="F5" s="120" t="str">
        <f>IF((E5="Stádium 2"),"  Dokumentace pro územní řízení - DUR",(IF((E5="Stádium 3"),"  Projektová dokumentace (DOS/DSP)","")))</f>
        <v xml:space="preserve">  Projektová dokumentace (DOS/DSP)</v>
      </c>
      <c r="G5" s="120"/>
      <c r="H5" s="121"/>
      <c r="I5" s="119" t="s">
        <v>22</v>
      </c>
      <c r="J5" s="118"/>
      <c r="K5" s="44" t="s">
        <v>154</v>
      </c>
      <c r="L5" s="27"/>
    </row>
    <row r="6" spans="1:15" s="1" customFormat="1" ht="18" customHeight="1" x14ac:dyDescent="0.2">
      <c r="B6" s="90" t="s">
        <v>18</v>
      </c>
      <c r="C6" s="91"/>
      <c r="D6" s="91"/>
      <c r="E6" s="44" t="s">
        <v>109</v>
      </c>
      <c r="F6" s="132"/>
      <c r="G6" s="132"/>
      <c r="H6" s="133"/>
      <c r="I6" s="119" t="s">
        <v>23</v>
      </c>
      <c r="J6" s="118"/>
      <c r="K6" s="44" t="s">
        <v>155</v>
      </c>
      <c r="L6" s="27"/>
      <c r="O6" s="72"/>
    </row>
    <row r="7" spans="1:15" s="1" customFormat="1" ht="18" customHeight="1" x14ac:dyDescent="0.2">
      <c r="B7" s="122" t="s">
        <v>24</v>
      </c>
      <c r="C7" s="105"/>
      <c r="D7" s="105"/>
      <c r="E7" s="48" t="s">
        <v>152</v>
      </c>
      <c r="F7" s="134" t="s">
        <v>17</v>
      </c>
      <c r="G7" s="135"/>
      <c r="H7" s="136"/>
      <c r="I7" s="127" t="s">
        <v>26</v>
      </c>
      <c r="J7" s="117"/>
      <c r="K7" s="43">
        <v>2022</v>
      </c>
      <c r="L7" s="27"/>
      <c r="O7" s="73"/>
    </row>
    <row r="8" spans="1:15" s="1" customFormat="1" ht="19.5" customHeight="1" thickBot="1" x14ac:dyDescent="0.3">
      <c r="B8" s="137" t="s">
        <v>25</v>
      </c>
      <c r="C8" s="138"/>
      <c r="D8" s="138"/>
      <c r="E8" s="49" t="s">
        <v>153</v>
      </c>
      <c r="F8" s="32" t="s">
        <v>110</v>
      </c>
      <c r="G8" s="139" t="s">
        <v>111</v>
      </c>
      <c r="H8" s="140"/>
      <c r="I8" s="104" t="s">
        <v>16</v>
      </c>
      <c r="J8" s="105"/>
      <c r="K8" s="42" t="s">
        <v>112</v>
      </c>
      <c r="L8" s="28"/>
    </row>
    <row r="9" spans="1:15" s="1" customFormat="1" ht="9.75" customHeight="1" x14ac:dyDescent="0.25">
      <c r="B9" s="125" t="str">
        <f>F2</f>
        <v>Doplnění závor na přejezdu P7871 v km 27,441 trati Hlučín - Opava</v>
      </c>
      <c r="C9" s="126"/>
      <c r="D9" s="126"/>
      <c r="E9" s="126"/>
      <c r="F9" s="126"/>
      <c r="G9" s="126"/>
      <c r="H9" s="126"/>
      <c r="I9" s="126"/>
      <c r="J9" s="126"/>
      <c r="K9" s="76" t="str">
        <f>$I$5</f>
        <v>ISPROFIN:</v>
      </c>
      <c r="L9" s="77" t="str">
        <f>K5</f>
        <v>3273514800</v>
      </c>
    </row>
    <row r="10" spans="1:15" s="1" customFormat="1" ht="15" customHeight="1" x14ac:dyDescent="0.25">
      <c r="B10" s="123" t="s">
        <v>11</v>
      </c>
      <c r="C10" s="102" t="s">
        <v>0</v>
      </c>
      <c r="D10" s="102" t="s">
        <v>1</v>
      </c>
      <c r="E10" s="102" t="s">
        <v>12</v>
      </c>
      <c r="F10" s="100" t="s">
        <v>30</v>
      </c>
      <c r="G10" s="100" t="s">
        <v>2</v>
      </c>
      <c r="H10" s="100" t="s">
        <v>3</v>
      </c>
      <c r="I10" s="102" t="s">
        <v>13</v>
      </c>
      <c r="J10" s="102" t="s">
        <v>14</v>
      </c>
      <c r="K10" s="114" t="s">
        <v>4</v>
      </c>
      <c r="L10" s="115"/>
    </row>
    <row r="11" spans="1:15" s="1" customFormat="1" ht="15" customHeight="1" x14ac:dyDescent="0.25">
      <c r="B11" s="123"/>
      <c r="C11" s="102"/>
      <c r="D11" s="102"/>
      <c r="E11" s="102"/>
      <c r="F11" s="100"/>
      <c r="G11" s="100"/>
      <c r="H11" s="100"/>
      <c r="I11" s="102"/>
      <c r="J11" s="102"/>
      <c r="K11" s="114"/>
      <c r="L11" s="115"/>
    </row>
    <row r="12" spans="1:15" s="1" customFormat="1" ht="12.75" customHeight="1" thickBot="1" x14ac:dyDescent="0.3">
      <c r="B12" s="124"/>
      <c r="C12" s="103"/>
      <c r="D12" s="103"/>
      <c r="E12" s="103"/>
      <c r="F12" s="101"/>
      <c r="G12" s="101"/>
      <c r="H12" s="101"/>
      <c r="I12" s="103"/>
      <c r="J12" s="103"/>
      <c r="K12" s="78" t="s">
        <v>15</v>
      </c>
      <c r="L12" s="79" t="s">
        <v>5</v>
      </c>
    </row>
    <row r="13" spans="1:15" s="1" customFormat="1" ht="15" customHeight="1" thickBot="1" x14ac:dyDescent="0.3">
      <c r="A13" s="74" t="s">
        <v>31</v>
      </c>
      <c r="B13" s="50" t="s">
        <v>20</v>
      </c>
      <c r="C13" s="51">
        <v>0</v>
      </c>
      <c r="D13" s="52"/>
      <c r="E13" s="52"/>
      <c r="F13" s="53" t="s">
        <v>113</v>
      </c>
      <c r="G13" s="51"/>
      <c r="H13" s="51"/>
      <c r="I13" s="51"/>
      <c r="J13" s="51"/>
      <c r="K13" s="51"/>
      <c r="L13" s="54"/>
    </row>
    <row r="14" spans="1:15" s="1" customFormat="1" ht="23.25" thickBot="1" x14ac:dyDescent="0.3">
      <c r="A14" s="1" t="s">
        <v>7</v>
      </c>
      <c r="B14" s="75">
        <f>1+MAX($B$13:B13)</f>
        <v>1</v>
      </c>
      <c r="C14" s="33" t="s">
        <v>114</v>
      </c>
      <c r="D14" s="41">
        <v>900</v>
      </c>
      <c r="E14" s="34">
        <v>2021</v>
      </c>
      <c r="F14" s="36" t="s">
        <v>115</v>
      </c>
      <c r="G14" s="34" t="s">
        <v>116</v>
      </c>
      <c r="H14" s="39">
        <v>99.528000000000006</v>
      </c>
      <c r="I14" s="34">
        <v>0</v>
      </c>
      <c r="J14" s="65" t="str">
        <f>IF(I14=0,"",I14*H14)</f>
        <v/>
      </c>
      <c r="K14" s="40"/>
      <c r="L14" s="60">
        <f>ROUND((ROUND(H14,3))*(ROUND(K14,2)),2)</f>
        <v>0</v>
      </c>
    </row>
    <row r="15" spans="1:15" s="1" customFormat="1" ht="12.75" customHeight="1" x14ac:dyDescent="0.25">
      <c r="A15" s="1" t="s">
        <v>6</v>
      </c>
      <c r="B15" s="11"/>
      <c r="F15" s="37" t="s">
        <v>117</v>
      </c>
      <c r="G15" s="5"/>
      <c r="H15" s="5"/>
      <c r="I15" s="5"/>
      <c r="J15" s="5"/>
      <c r="K15" s="5"/>
      <c r="L15" s="12"/>
    </row>
    <row r="16" spans="1:15" s="1" customFormat="1" ht="45" x14ac:dyDescent="0.25">
      <c r="A16" s="1" t="s">
        <v>8</v>
      </c>
      <c r="B16" s="11"/>
      <c r="F16" s="35" t="s">
        <v>118</v>
      </c>
      <c r="G16" s="5"/>
      <c r="H16" s="5"/>
      <c r="I16" s="5"/>
      <c r="J16" s="5"/>
      <c r="K16" s="5"/>
      <c r="L16" s="12"/>
    </row>
    <row r="17" spans="1:12" s="1" customFormat="1" ht="192" thickBot="1" x14ac:dyDescent="0.3">
      <c r="A17" s="1" t="s">
        <v>9</v>
      </c>
      <c r="B17" s="55"/>
      <c r="C17" s="56"/>
      <c r="D17" s="56"/>
      <c r="E17" s="56"/>
      <c r="F17" s="57" t="s">
        <v>119</v>
      </c>
      <c r="G17" s="58"/>
      <c r="H17" s="58"/>
      <c r="I17" s="58"/>
      <c r="J17" s="58"/>
      <c r="K17" s="58"/>
      <c r="L17" s="59"/>
    </row>
    <row r="18" spans="1:12" s="1" customFormat="1" ht="23.25" thickBot="1" x14ac:dyDescent="0.3">
      <c r="A18" s="1" t="s">
        <v>7</v>
      </c>
      <c r="B18" s="75">
        <f>1+MAX($B$13:B17)</f>
        <v>2</v>
      </c>
      <c r="C18" s="33" t="s">
        <v>120</v>
      </c>
      <c r="D18" s="41">
        <v>905</v>
      </c>
      <c r="E18" s="34">
        <v>2021</v>
      </c>
      <c r="F18" s="36" t="s">
        <v>121</v>
      </c>
      <c r="G18" s="34" t="s">
        <v>116</v>
      </c>
      <c r="H18" s="39">
        <v>45.975000000000001</v>
      </c>
      <c r="I18" s="34">
        <v>0</v>
      </c>
      <c r="J18" s="92" t="str">
        <f>IF(I18=0,"",I18*H18)</f>
        <v/>
      </c>
      <c r="K18" s="40"/>
      <c r="L18" s="93">
        <f>ROUND((ROUND(H18,3))*(ROUND(K18,2)),2)</f>
        <v>0</v>
      </c>
    </row>
    <row r="19" spans="1:12" s="1" customFormat="1" ht="12.75" customHeight="1" x14ac:dyDescent="0.25">
      <c r="A19" s="1" t="s">
        <v>6</v>
      </c>
      <c r="B19" s="11"/>
      <c r="F19" s="37" t="s">
        <v>117</v>
      </c>
      <c r="G19" s="5"/>
      <c r="H19" s="5"/>
      <c r="I19" s="5"/>
      <c r="J19" s="5"/>
      <c r="K19" s="5"/>
      <c r="L19" s="12"/>
    </row>
    <row r="20" spans="1:12" s="1" customFormat="1" ht="56.25" x14ac:dyDescent="0.25">
      <c r="A20" s="1" t="s">
        <v>8</v>
      </c>
      <c r="B20" s="11"/>
      <c r="F20" s="35" t="s">
        <v>122</v>
      </c>
      <c r="G20" s="5"/>
      <c r="H20" s="5"/>
      <c r="I20" s="5"/>
      <c r="J20" s="5"/>
      <c r="K20" s="5"/>
      <c r="L20" s="12"/>
    </row>
    <row r="21" spans="1:12" s="1" customFormat="1" ht="180.75" thickBot="1" x14ac:dyDescent="0.3">
      <c r="A21" s="1" t="s">
        <v>9</v>
      </c>
      <c r="B21" s="13"/>
      <c r="C21" s="9"/>
      <c r="D21" s="9"/>
      <c r="E21" s="9"/>
      <c r="F21" s="38" t="s">
        <v>123</v>
      </c>
      <c r="G21" s="6"/>
      <c r="H21" s="6"/>
      <c r="I21" s="6"/>
      <c r="J21" s="6"/>
      <c r="K21" s="6"/>
      <c r="L21" s="14"/>
    </row>
    <row r="22" spans="1:12" ht="13.5" thickBot="1" x14ac:dyDescent="0.25">
      <c r="A22" s="94" t="s">
        <v>34</v>
      </c>
      <c r="B22" s="95" t="s">
        <v>124</v>
      </c>
      <c r="C22" s="96" t="s">
        <v>125</v>
      </c>
      <c r="D22" s="97"/>
      <c r="E22" s="97"/>
      <c r="F22" s="98" t="s">
        <v>113</v>
      </c>
      <c r="G22" s="96"/>
      <c r="H22" s="96"/>
      <c r="I22" s="96"/>
      <c r="J22" s="96"/>
      <c r="K22" s="96"/>
      <c r="L22" s="99">
        <f>SUM(L14:L21)</f>
        <v>0</v>
      </c>
    </row>
    <row r="23" spans="1:12" ht="13.5" thickBot="1" x14ac:dyDescent="0.25">
      <c r="A23" s="74" t="s">
        <v>31</v>
      </c>
      <c r="B23" s="50" t="s">
        <v>20</v>
      </c>
      <c r="C23" s="51">
        <v>1</v>
      </c>
      <c r="D23" s="52"/>
      <c r="E23" s="52"/>
      <c r="F23" s="53" t="s">
        <v>126</v>
      </c>
      <c r="G23" s="51"/>
      <c r="H23" s="51"/>
      <c r="I23" s="51"/>
      <c r="J23" s="51"/>
      <c r="K23" s="51"/>
      <c r="L23" s="54"/>
    </row>
    <row r="24" spans="1:12" ht="13.5" customHeight="1" thickBot="1" x14ac:dyDescent="0.25">
      <c r="A24" s="1" t="s">
        <v>7</v>
      </c>
      <c r="B24" s="75">
        <f>1+MAX($B$13:B23)</f>
        <v>3</v>
      </c>
      <c r="C24" s="33" t="s">
        <v>127</v>
      </c>
      <c r="D24" s="41"/>
      <c r="E24" s="34" t="s">
        <v>128</v>
      </c>
      <c r="F24" s="36" t="s">
        <v>129</v>
      </c>
      <c r="G24" s="34" t="s">
        <v>130</v>
      </c>
      <c r="H24" s="39">
        <v>49.764000000000003</v>
      </c>
      <c r="I24" s="34">
        <v>0</v>
      </c>
      <c r="J24" s="92" t="str">
        <f>IF(I24=0,"",I24*H24)</f>
        <v/>
      </c>
      <c r="K24" s="40"/>
      <c r="L24" s="93">
        <f>ROUND((ROUND(H24,3))*(ROUND(K24,2)),2)</f>
        <v>0</v>
      </c>
    </row>
    <row r="25" spans="1:12" ht="12.75" customHeight="1" x14ac:dyDescent="0.2">
      <c r="A25" s="1" t="s">
        <v>6</v>
      </c>
      <c r="B25" s="11"/>
      <c r="C25" s="1"/>
      <c r="D25" s="1"/>
      <c r="E25" s="1"/>
      <c r="F25" s="37"/>
      <c r="G25" s="5"/>
      <c r="H25" s="5"/>
      <c r="I25" s="5"/>
      <c r="J25" s="5"/>
      <c r="K25" s="5"/>
      <c r="L25" s="12"/>
    </row>
    <row r="26" spans="1:12" ht="33.75" x14ac:dyDescent="0.2">
      <c r="A26" s="1" t="s">
        <v>8</v>
      </c>
      <c r="B26" s="11"/>
      <c r="C26" s="1"/>
      <c r="D26" s="1"/>
      <c r="E26" s="1"/>
      <c r="F26" s="35" t="s">
        <v>131</v>
      </c>
      <c r="G26" s="5"/>
      <c r="H26" s="5"/>
      <c r="I26" s="5"/>
      <c r="J26" s="5"/>
      <c r="K26" s="5"/>
      <c r="L26" s="12"/>
    </row>
    <row r="27" spans="1:12" ht="270.75" thickBot="1" x14ac:dyDescent="0.25">
      <c r="A27" s="1" t="s">
        <v>9</v>
      </c>
      <c r="B27" s="13"/>
      <c r="C27" s="9"/>
      <c r="D27" s="9"/>
      <c r="E27" s="9"/>
      <c r="F27" s="38" t="s">
        <v>132</v>
      </c>
      <c r="G27" s="6"/>
      <c r="H27" s="6"/>
      <c r="I27" s="6"/>
      <c r="J27" s="6"/>
      <c r="K27" s="6"/>
      <c r="L27" s="14"/>
    </row>
    <row r="28" spans="1:12" ht="13.5" customHeight="1" thickBot="1" x14ac:dyDescent="0.25">
      <c r="A28" s="1" t="s">
        <v>7</v>
      </c>
      <c r="B28" s="75">
        <f>1+MAX($B$13:B27)</f>
        <v>4</v>
      </c>
      <c r="C28" s="33" t="s">
        <v>133</v>
      </c>
      <c r="D28" s="41"/>
      <c r="E28" s="34" t="s">
        <v>128</v>
      </c>
      <c r="F28" s="36" t="s">
        <v>134</v>
      </c>
      <c r="G28" s="34" t="s">
        <v>130</v>
      </c>
      <c r="H28" s="39">
        <v>60.28</v>
      </c>
      <c r="I28" s="34">
        <v>0</v>
      </c>
      <c r="J28" s="92" t="str">
        <f>IF(I28=0,"",I28*H28)</f>
        <v/>
      </c>
      <c r="K28" s="40"/>
      <c r="L28" s="93">
        <f>ROUND((ROUND(H28,3))*(ROUND(K28,2)),2)</f>
        <v>0</v>
      </c>
    </row>
    <row r="29" spans="1:12" ht="12.75" customHeight="1" x14ac:dyDescent="0.2">
      <c r="A29" s="1" t="s">
        <v>6</v>
      </c>
      <c r="B29" s="11"/>
      <c r="C29" s="1"/>
      <c r="D29" s="1"/>
      <c r="E29" s="1"/>
      <c r="F29" s="37"/>
      <c r="G29" s="5"/>
      <c r="H29" s="5"/>
      <c r="I29" s="5"/>
      <c r="J29" s="5"/>
      <c r="K29" s="5"/>
      <c r="L29" s="12"/>
    </row>
    <row r="30" spans="1:12" ht="33.75" x14ac:dyDescent="0.2">
      <c r="A30" s="1" t="s">
        <v>8</v>
      </c>
      <c r="B30" s="11"/>
      <c r="C30" s="1"/>
      <c r="D30" s="1"/>
      <c r="E30" s="1"/>
      <c r="F30" s="35" t="s">
        <v>135</v>
      </c>
      <c r="G30" s="5"/>
      <c r="H30" s="5"/>
      <c r="I30" s="5"/>
      <c r="J30" s="5"/>
      <c r="K30" s="5"/>
      <c r="L30" s="12"/>
    </row>
    <row r="31" spans="1:12" ht="192" thickBot="1" x14ac:dyDescent="0.25">
      <c r="A31" s="1" t="s">
        <v>9</v>
      </c>
      <c r="B31" s="13"/>
      <c r="C31" s="9"/>
      <c r="D31" s="9"/>
      <c r="E31" s="9"/>
      <c r="F31" s="38" t="s">
        <v>136</v>
      </c>
      <c r="G31" s="6"/>
      <c r="H31" s="6"/>
      <c r="I31" s="6"/>
      <c r="J31" s="6"/>
      <c r="K31" s="6"/>
      <c r="L31" s="14"/>
    </row>
    <row r="32" spans="1:12" ht="13.5" thickBot="1" x14ac:dyDescent="0.25">
      <c r="A32" s="94" t="s">
        <v>34</v>
      </c>
      <c r="B32" s="95" t="s">
        <v>124</v>
      </c>
      <c r="C32" s="96" t="s">
        <v>125</v>
      </c>
      <c r="D32" s="97"/>
      <c r="E32" s="97"/>
      <c r="F32" s="98" t="s">
        <v>126</v>
      </c>
      <c r="G32" s="96"/>
      <c r="H32" s="96"/>
      <c r="I32" s="96"/>
      <c r="J32" s="96"/>
      <c r="K32" s="96"/>
      <c r="L32" s="99">
        <f>SUM(L24:L31)</f>
        <v>0</v>
      </c>
    </row>
    <row r="33" spans="1:12" ht="13.5" thickBot="1" x14ac:dyDescent="0.25">
      <c r="A33" s="74" t="s">
        <v>31</v>
      </c>
      <c r="B33" s="50" t="s">
        <v>20</v>
      </c>
      <c r="C33" s="51">
        <v>9</v>
      </c>
      <c r="D33" s="52"/>
      <c r="E33" s="52"/>
      <c r="F33" s="53" t="s">
        <v>137</v>
      </c>
      <c r="G33" s="51"/>
      <c r="H33" s="51"/>
      <c r="I33" s="51"/>
      <c r="J33" s="51"/>
      <c r="K33" s="51"/>
      <c r="L33" s="54"/>
    </row>
    <row r="34" spans="1:12" ht="13.5" customHeight="1" thickBot="1" x14ac:dyDescent="0.25">
      <c r="A34" s="1" t="s">
        <v>7</v>
      </c>
      <c r="B34" s="75">
        <f>1+MAX($B$13:B33)</f>
        <v>5</v>
      </c>
      <c r="C34" s="33" t="s">
        <v>138</v>
      </c>
      <c r="D34" s="41"/>
      <c r="E34" s="34" t="s">
        <v>128</v>
      </c>
      <c r="F34" s="36" t="s">
        <v>139</v>
      </c>
      <c r="G34" s="34" t="s">
        <v>140</v>
      </c>
      <c r="H34" s="39">
        <v>2.5499999999999998</v>
      </c>
      <c r="I34" s="34">
        <v>0</v>
      </c>
      <c r="J34" s="92" t="str">
        <f>IF(I34=0,"",I34*H34)</f>
        <v/>
      </c>
      <c r="K34" s="40"/>
      <c r="L34" s="93">
        <f>ROUND((ROUND(H34,3))*(ROUND(K34,2)),2)</f>
        <v>0</v>
      </c>
    </row>
    <row r="35" spans="1:12" ht="12.75" customHeight="1" x14ac:dyDescent="0.2">
      <c r="A35" s="1" t="s">
        <v>6</v>
      </c>
      <c r="B35" s="11"/>
      <c r="C35" s="1"/>
      <c r="D35" s="1"/>
      <c r="E35" s="1"/>
      <c r="F35" s="37"/>
      <c r="G35" s="5"/>
      <c r="H35" s="5"/>
      <c r="I35" s="5"/>
      <c r="J35" s="5"/>
      <c r="K35" s="5"/>
      <c r="L35" s="12"/>
    </row>
    <row r="36" spans="1:12" ht="12.75" customHeight="1" x14ac:dyDescent="0.2">
      <c r="A36" s="1" t="s">
        <v>8</v>
      </c>
      <c r="B36" s="11"/>
      <c r="C36" s="1"/>
      <c r="D36" s="1"/>
      <c r="E36" s="1"/>
      <c r="F36" s="35" t="s">
        <v>141</v>
      </c>
      <c r="G36" s="5"/>
      <c r="H36" s="5"/>
      <c r="I36" s="5"/>
      <c r="J36" s="5"/>
      <c r="K36" s="5"/>
      <c r="L36" s="12"/>
    </row>
    <row r="37" spans="1:12" ht="34.5" thickBot="1" x14ac:dyDescent="0.25">
      <c r="A37" s="1" t="s">
        <v>9</v>
      </c>
      <c r="B37" s="13"/>
      <c r="C37" s="9"/>
      <c r="D37" s="9"/>
      <c r="E37" s="9"/>
      <c r="F37" s="38" t="s">
        <v>142</v>
      </c>
      <c r="G37" s="6"/>
      <c r="H37" s="6"/>
      <c r="I37" s="6"/>
      <c r="J37" s="6"/>
      <c r="K37" s="6"/>
      <c r="L37" s="14"/>
    </row>
    <row r="38" spans="1:12" ht="13.5" customHeight="1" thickBot="1" x14ac:dyDescent="0.25">
      <c r="A38" s="1" t="s">
        <v>7</v>
      </c>
      <c r="B38" s="75">
        <f>1+MAX($B$13:B37)</f>
        <v>6</v>
      </c>
      <c r="C38" s="33" t="s">
        <v>143</v>
      </c>
      <c r="D38" s="41"/>
      <c r="E38" s="34" t="s">
        <v>128</v>
      </c>
      <c r="F38" s="36" t="s">
        <v>144</v>
      </c>
      <c r="G38" s="34" t="s">
        <v>130</v>
      </c>
      <c r="H38" s="39">
        <v>2.62</v>
      </c>
      <c r="I38" s="34">
        <v>0</v>
      </c>
      <c r="J38" s="92" t="str">
        <f>IF(I38=0,"",I38*H38)</f>
        <v/>
      </c>
      <c r="K38" s="40"/>
      <c r="L38" s="93">
        <f>ROUND((ROUND(H38,3))*(ROUND(K38,2)),2)</f>
        <v>0</v>
      </c>
    </row>
    <row r="39" spans="1:12" ht="12.75" customHeight="1" x14ac:dyDescent="0.2">
      <c r="A39" s="1" t="s">
        <v>6</v>
      </c>
      <c r="B39" s="11"/>
      <c r="C39" s="1"/>
      <c r="D39" s="1"/>
      <c r="E39" s="1"/>
      <c r="F39" s="37"/>
      <c r="G39" s="5"/>
      <c r="H39" s="5"/>
      <c r="I39" s="5"/>
      <c r="J39" s="5"/>
      <c r="K39" s="5"/>
      <c r="L39" s="12"/>
    </row>
    <row r="40" spans="1:12" ht="12.75" customHeight="1" x14ac:dyDescent="0.2">
      <c r="A40" s="1" t="s">
        <v>8</v>
      </c>
      <c r="B40" s="11"/>
      <c r="C40" s="1"/>
      <c r="D40" s="1"/>
      <c r="E40" s="1"/>
      <c r="F40" s="35" t="s">
        <v>145</v>
      </c>
      <c r="G40" s="5"/>
      <c r="H40" s="5"/>
      <c r="I40" s="5"/>
      <c r="J40" s="5"/>
      <c r="K40" s="5"/>
      <c r="L40" s="12"/>
    </row>
    <row r="41" spans="1:12" ht="90.75" thickBot="1" x14ac:dyDescent="0.25">
      <c r="A41" s="1" t="s">
        <v>9</v>
      </c>
      <c r="B41" s="13"/>
      <c r="C41" s="9"/>
      <c r="D41" s="9"/>
      <c r="E41" s="9"/>
      <c r="F41" s="38" t="s">
        <v>146</v>
      </c>
      <c r="G41" s="6"/>
      <c r="H41" s="6"/>
      <c r="I41" s="6"/>
      <c r="J41" s="6"/>
      <c r="K41" s="6"/>
      <c r="L41" s="14"/>
    </row>
    <row r="42" spans="1:12" ht="13.5" customHeight="1" thickBot="1" x14ac:dyDescent="0.25">
      <c r="A42" s="1" t="s">
        <v>7</v>
      </c>
      <c r="B42" s="75">
        <f>1+MAX($B$13:B41)</f>
        <v>7</v>
      </c>
      <c r="C42" s="33" t="s">
        <v>147</v>
      </c>
      <c r="D42" s="41"/>
      <c r="E42" s="34" t="s">
        <v>128</v>
      </c>
      <c r="F42" s="36" t="s">
        <v>148</v>
      </c>
      <c r="G42" s="34" t="s">
        <v>130</v>
      </c>
      <c r="H42" s="39">
        <v>15.77</v>
      </c>
      <c r="I42" s="34">
        <v>0</v>
      </c>
      <c r="J42" s="92" t="str">
        <f>IF(I42=0,"",I42*H42)</f>
        <v/>
      </c>
      <c r="K42" s="40"/>
      <c r="L42" s="93">
        <f>ROUND((ROUND(H42,3))*(ROUND(K42,2)),2)</f>
        <v>0</v>
      </c>
    </row>
    <row r="43" spans="1:12" ht="12.75" customHeight="1" x14ac:dyDescent="0.2">
      <c r="A43" s="1" t="s">
        <v>6</v>
      </c>
      <c r="B43" s="11"/>
      <c r="C43" s="1"/>
      <c r="D43" s="1"/>
      <c r="E43" s="1"/>
      <c r="F43" s="37"/>
      <c r="G43" s="5"/>
      <c r="H43" s="5"/>
      <c r="I43" s="5"/>
      <c r="J43" s="5"/>
      <c r="K43" s="5"/>
      <c r="L43" s="12"/>
    </row>
    <row r="44" spans="1:12" ht="12.75" customHeight="1" x14ac:dyDescent="0.2">
      <c r="A44" s="1" t="s">
        <v>8</v>
      </c>
      <c r="B44" s="11"/>
      <c r="C44" s="1"/>
      <c r="D44" s="1"/>
      <c r="E44" s="1"/>
      <c r="F44" s="35" t="s">
        <v>149</v>
      </c>
      <c r="G44" s="5"/>
      <c r="H44" s="5"/>
      <c r="I44" s="5"/>
      <c r="J44" s="5"/>
      <c r="K44" s="5"/>
      <c r="L44" s="12"/>
    </row>
    <row r="45" spans="1:12" ht="90.75" thickBot="1" x14ac:dyDescent="0.25">
      <c r="A45" s="1" t="s">
        <v>9</v>
      </c>
      <c r="B45" s="13"/>
      <c r="C45" s="9"/>
      <c r="D45" s="9"/>
      <c r="E45" s="9"/>
      <c r="F45" s="38" t="s">
        <v>150</v>
      </c>
      <c r="G45" s="6"/>
      <c r="H45" s="6"/>
      <c r="I45" s="6"/>
      <c r="J45" s="6"/>
      <c r="K45" s="6"/>
      <c r="L45" s="14"/>
    </row>
    <row r="46" spans="1:12" ht="13.5" thickBot="1" x14ac:dyDescent="0.25">
      <c r="A46" s="94" t="s">
        <v>34</v>
      </c>
      <c r="B46" s="95" t="s">
        <v>124</v>
      </c>
      <c r="C46" s="96" t="s">
        <v>125</v>
      </c>
      <c r="D46" s="97"/>
      <c r="E46" s="97"/>
      <c r="F46" s="98" t="s">
        <v>137</v>
      </c>
      <c r="G46" s="96"/>
      <c r="H46" s="96"/>
      <c r="I46" s="96"/>
      <c r="J46" s="96"/>
      <c r="K46" s="96"/>
      <c r="L46" s="99">
        <f>SUM(L34:L45)</f>
        <v>0</v>
      </c>
    </row>
  </sheetData>
  <sheetProtection password="ED72" sheet="1" objects="1" scenarios="1" formatCells="0" formatColumns="0" formatRows="0" insertColumns="0" insertRows="0" deleteColumns="0" deleteRows="0" sort="0" autoFilter="0"/>
  <autoFilter ref="A12:L12" xr:uid="{00000000-0009-0000-0000-000000000000}"/>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127" priority="1841">
      <formula>$E$5="Ostatní"</formula>
    </cfRule>
    <cfRule type="expression" dxfId="126" priority="1843">
      <formula>$E$6="Ostatní"</formula>
    </cfRule>
  </conditionalFormatting>
  <conditionalFormatting sqref="F2">
    <cfRule type="expression" dxfId="125" priority="1839">
      <formula>IF($F$2="Název stavby","Vybarvit",IF($F$2="","Vybarvit",""))="Vybarvit"</formula>
    </cfRule>
  </conditionalFormatting>
  <conditionalFormatting sqref="D3">
    <cfRule type="expression" dxfId="124" priority="1838">
      <formula>IF($D$3="SO XX-XX-XX","Vybarvit",IF($D$3="","Vybarvit",""))="Vybarvit"</formula>
    </cfRule>
  </conditionalFormatting>
  <conditionalFormatting sqref="F3">
    <cfRule type="expression" dxfId="123" priority="1837">
      <formula>IF($F$3="Název SO/PS","Vybarvit",IF($F$3="","Vybarvit",""))="Vybarvit"</formula>
    </cfRule>
  </conditionalFormatting>
  <conditionalFormatting sqref="F8">
    <cfRule type="expression" dxfId="122" priority="1836">
      <formula>IF($F$8="Obchodní název firmy/společnosti, v případě fyzické osoby podnikající  IČO","Vybarvit",IF($F$8="","Vybarvit",""))="Vybarvit"</formula>
    </cfRule>
  </conditionalFormatting>
  <conditionalFormatting sqref="G8:H8">
    <cfRule type="expression" dxfId="121" priority="1835">
      <formula>IF($G$8="Titul Jméno Příjmení","Vybarvit",IF($G$8="","Vybarvit",""))="Vybarvit"</formula>
    </cfRule>
  </conditionalFormatting>
  <conditionalFormatting sqref="K8">
    <cfRule type="expression" dxfId="120" priority="1810">
      <formula>$K$8=""</formula>
    </cfRule>
  </conditionalFormatting>
  <conditionalFormatting sqref="K7">
    <cfRule type="expression" dxfId="119" priority="1809">
      <formula>$K$7=""</formula>
    </cfRule>
  </conditionalFormatting>
  <conditionalFormatting sqref="K6">
    <cfRule type="expression" dxfId="118" priority="1808">
      <formula>$K$6=""</formula>
    </cfRule>
  </conditionalFormatting>
  <conditionalFormatting sqref="K5">
    <cfRule type="expression" dxfId="117" priority="1807">
      <formula>$K$5=""</formula>
    </cfRule>
  </conditionalFormatting>
  <conditionalFormatting sqref="K4">
    <cfRule type="expression" dxfId="116" priority="1806">
      <formula>$K$4=""</formula>
    </cfRule>
  </conditionalFormatting>
  <conditionalFormatting sqref="L4">
    <cfRule type="expression" dxfId="115" priority="1805">
      <formula>$L$4=""</formula>
    </cfRule>
  </conditionalFormatting>
  <conditionalFormatting sqref="E8">
    <cfRule type="expression" dxfId="114" priority="1804">
      <formula>$E$8=""</formula>
    </cfRule>
  </conditionalFormatting>
  <conditionalFormatting sqref="E7">
    <cfRule type="expression" dxfId="113" priority="1803">
      <formula>$E$7=""</formula>
    </cfRule>
  </conditionalFormatting>
  <conditionalFormatting sqref="E6">
    <cfRule type="expression" dxfId="112" priority="1802">
      <formula>$E$6=""</formula>
    </cfRule>
  </conditionalFormatting>
  <conditionalFormatting sqref="E5">
    <cfRule type="expression" dxfId="111" priority="1801">
      <formula>$E$5=""</formula>
    </cfRule>
  </conditionalFormatting>
  <conditionalFormatting sqref="C14">
    <cfRule type="expression" dxfId="110" priority="1798">
      <formula>C14=""</formula>
    </cfRule>
  </conditionalFormatting>
  <conditionalFormatting sqref="E14">
    <cfRule type="expression" dxfId="109" priority="1797">
      <formula>E14=""</formula>
    </cfRule>
  </conditionalFormatting>
  <conditionalFormatting sqref="F14">
    <cfRule type="expression" dxfId="108" priority="1796">
      <formula>IF(F14="Název položky","Vyznačit",IF(F14="","Vyznačit",""))="Vyznačit"</formula>
    </cfRule>
  </conditionalFormatting>
  <conditionalFormatting sqref="F15">
    <cfRule type="expression" dxfId="107" priority="1795">
      <formula>IF(F15="popis položky","Vyznačit",IF(F15="","Vyznačit",""))="Vyznačit"</formula>
    </cfRule>
  </conditionalFormatting>
  <conditionalFormatting sqref="F16">
    <cfRule type="expression" dxfId="106" priority="1794">
      <formula>IF(F16="výkaz výměr","Vyznačit",IF(F16="","Vyznačit",""))="Vyznačit"</formula>
    </cfRule>
  </conditionalFormatting>
  <conditionalFormatting sqref="F17">
    <cfRule type="expression" dxfId="105" priority="1793">
      <formula>IF(F17="Technická specifikace","Vyznačit",IF(F17="","Vyznačit",""))="Vyznačit"</formula>
    </cfRule>
  </conditionalFormatting>
  <conditionalFormatting sqref="G14">
    <cfRule type="expression" dxfId="104" priority="1792">
      <formula>G14=""</formula>
    </cfRule>
  </conditionalFormatting>
  <conditionalFormatting sqref="H14">
    <cfRule type="expression" dxfId="103" priority="1791">
      <formula>H14=""</formula>
    </cfRule>
  </conditionalFormatting>
  <conditionalFormatting sqref="I14">
    <cfRule type="expression" dxfId="102" priority="1790">
      <formula>I14=""</formula>
    </cfRule>
  </conditionalFormatting>
  <conditionalFormatting sqref="J14">
    <cfRule type="expression" dxfId="101" priority="1789">
      <formula>J14=""</formula>
    </cfRule>
  </conditionalFormatting>
  <conditionalFormatting sqref="K14">
    <cfRule type="expression" dxfId="100" priority="1788">
      <formula>K14=""</formula>
    </cfRule>
  </conditionalFormatting>
  <conditionalFormatting sqref="D14">
    <cfRule type="expression" dxfId="99" priority="1787">
      <formula>D14=""</formula>
    </cfRule>
  </conditionalFormatting>
  <conditionalFormatting sqref="C13">
    <cfRule type="expression" dxfId="98" priority="1309">
      <formula>C13=""</formula>
    </cfRule>
  </conditionalFormatting>
  <conditionalFormatting sqref="F13">
    <cfRule type="expression" dxfId="97" priority="1308">
      <formula>F13="Doplnit název dílu a ve sloupci C číslo dílu"</formula>
    </cfRule>
  </conditionalFormatting>
  <conditionalFormatting sqref="E4">
    <cfRule type="expression" dxfId="96" priority="403">
      <formula>$E$6=""</formula>
    </cfRule>
  </conditionalFormatting>
  <conditionalFormatting sqref="C18">
    <cfRule type="expression" dxfId="95" priority="82">
      <formula>C18=""</formula>
    </cfRule>
  </conditionalFormatting>
  <conditionalFormatting sqref="E18">
    <cfRule type="expression" dxfId="94" priority="81">
      <formula>E18=""</formula>
    </cfRule>
  </conditionalFormatting>
  <conditionalFormatting sqref="F18">
    <cfRule type="expression" dxfId="93" priority="80">
      <formula>F18=""</formula>
    </cfRule>
  </conditionalFormatting>
  <conditionalFormatting sqref="F19">
    <cfRule type="expression" dxfId="92" priority="79">
      <formula>F19=""</formula>
    </cfRule>
  </conditionalFormatting>
  <conditionalFormatting sqref="F20">
    <cfRule type="expression" dxfId="91" priority="78">
      <formula>F20=""</formula>
    </cfRule>
  </conditionalFormatting>
  <conditionalFormatting sqref="F21">
    <cfRule type="expression" dxfId="90" priority="77">
      <formula>F21=""</formula>
    </cfRule>
  </conditionalFormatting>
  <conditionalFormatting sqref="G18">
    <cfRule type="expression" dxfId="89" priority="76">
      <formula>G18=""</formula>
    </cfRule>
  </conditionalFormatting>
  <conditionalFormatting sqref="H18">
    <cfRule type="expression" dxfId="88" priority="75">
      <formula>H18=""</formula>
    </cfRule>
  </conditionalFormatting>
  <conditionalFormatting sqref="I18">
    <cfRule type="expression" dxfId="87" priority="74">
      <formula>I18=""</formula>
    </cfRule>
  </conditionalFormatting>
  <conditionalFormatting sqref="J18">
    <cfRule type="expression" dxfId="86" priority="73">
      <formula>J18=""</formula>
    </cfRule>
  </conditionalFormatting>
  <conditionalFormatting sqref="K18">
    <cfRule type="expression" dxfId="85" priority="72">
      <formula>K18=""</formula>
    </cfRule>
  </conditionalFormatting>
  <conditionalFormatting sqref="D18">
    <cfRule type="expression" dxfId="84" priority="71">
      <formula>D18=""</formula>
    </cfRule>
  </conditionalFormatting>
  <conditionalFormatting sqref="C22">
    <cfRule type="expression" dxfId="83" priority="70">
      <formula>C22=""</formula>
    </cfRule>
  </conditionalFormatting>
  <conditionalFormatting sqref="F22">
    <cfRule type="expression" dxfId="82" priority="69">
      <formula>F22="Doplnit název dílu a ve sloupci C číslo dílu"</formula>
    </cfRule>
  </conditionalFormatting>
  <conditionalFormatting sqref="C23">
    <cfRule type="expression" dxfId="81" priority="68">
      <formula>C23=""</formula>
    </cfRule>
  </conditionalFormatting>
  <conditionalFormatting sqref="F23">
    <cfRule type="expression" dxfId="80" priority="67">
      <formula>F23="Doplnit název dílu a ve sloupci C číslo dílu"</formula>
    </cfRule>
  </conditionalFormatting>
  <conditionalFormatting sqref="C24">
    <cfRule type="expression" dxfId="79" priority="66">
      <formula>C24=""</formula>
    </cfRule>
  </conditionalFormatting>
  <conditionalFormatting sqref="E24">
    <cfRule type="expression" dxfId="78" priority="65">
      <formula>E24=""</formula>
    </cfRule>
  </conditionalFormatting>
  <conditionalFormatting sqref="F24">
    <cfRule type="expression" dxfId="77" priority="64">
      <formula>F24=""</formula>
    </cfRule>
  </conditionalFormatting>
  <conditionalFormatting sqref="F25">
    <cfRule type="expression" dxfId="76" priority="63">
      <formula>F25=""</formula>
    </cfRule>
  </conditionalFormatting>
  <conditionalFormatting sqref="F26">
    <cfRule type="expression" dxfId="75" priority="62">
      <formula>F26=""</formula>
    </cfRule>
  </conditionalFormatting>
  <conditionalFormatting sqref="F27">
    <cfRule type="expression" dxfId="74" priority="61">
      <formula>F27=""</formula>
    </cfRule>
  </conditionalFormatting>
  <conditionalFormatting sqref="G24">
    <cfRule type="expression" dxfId="73" priority="60">
      <formula>G24=""</formula>
    </cfRule>
  </conditionalFormatting>
  <conditionalFormatting sqref="H24">
    <cfRule type="expression" dxfId="72" priority="59">
      <formula>H24=""</formula>
    </cfRule>
  </conditionalFormatting>
  <conditionalFormatting sqref="I24">
    <cfRule type="expression" dxfId="71" priority="58">
      <formula>I24=""</formula>
    </cfRule>
  </conditionalFormatting>
  <conditionalFormatting sqref="J24">
    <cfRule type="expression" dxfId="70" priority="57">
      <formula>J24=""</formula>
    </cfRule>
  </conditionalFormatting>
  <conditionalFormatting sqref="K24">
    <cfRule type="expression" dxfId="69" priority="56">
      <formula>K24=""</formula>
    </cfRule>
  </conditionalFormatting>
  <conditionalFormatting sqref="D24">
    <cfRule type="expression" dxfId="68" priority="55">
      <formula>D24=""</formula>
    </cfRule>
  </conditionalFormatting>
  <conditionalFormatting sqref="C28">
    <cfRule type="expression" dxfId="67" priority="54">
      <formula>C28=""</formula>
    </cfRule>
  </conditionalFormatting>
  <conditionalFormatting sqref="E28">
    <cfRule type="expression" dxfId="66" priority="53">
      <formula>E28=""</formula>
    </cfRule>
  </conditionalFormatting>
  <conditionalFormatting sqref="F28">
    <cfRule type="expression" dxfId="65" priority="52">
      <formula>F28=""</formula>
    </cfRule>
  </conditionalFormatting>
  <conditionalFormatting sqref="F29">
    <cfRule type="expression" dxfId="64" priority="51">
      <formula>F29=""</formula>
    </cfRule>
  </conditionalFormatting>
  <conditionalFormatting sqref="F30">
    <cfRule type="expression" dxfId="63" priority="50">
      <formula>F30=""</formula>
    </cfRule>
  </conditionalFormatting>
  <conditionalFormatting sqref="F31">
    <cfRule type="expression" dxfId="62" priority="49">
      <formula>F31=""</formula>
    </cfRule>
  </conditionalFormatting>
  <conditionalFormatting sqref="G28">
    <cfRule type="expression" dxfId="61" priority="48">
      <formula>G28=""</formula>
    </cfRule>
  </conditionalFormatting>
  <conditionalFormatting sqref="H28">
    <cfRule type="expression" dxfId="60" priority="47">
      <formula>H28=""</formula>
    </cfRule>
  </conditionalFormatting>
  <conditionalFormatting sqref="I28">
    <cfRule type="expression" dxfId="59" priority="46">
      <formula>I28=""</formula>
    </cfRule>
  </conditionalFormatting>
  <conditionalFormatting sqref="J28">
    <cfRule type="expression" dxfId="58" priority="45">
      <formula>J28=""</formula>
    </cfRule>
  </conditionalFormatting>
  <conditionalFormatting sqref="K28">
    <cfRule type="expression" dxfId="57" priority="44">
      <formula>K28=""</formula>
    </cfRule>
  </conditionalFormatting>
  <conditionalFormatting sqref="D28">
    <cfRule type="expression" dxfId="56" priority="43">
      <formula>D28=""</formula>
    </cfRule>
  </conditionalFormatting>
  <conditionalFormatting sqref="C32">
    <cfRule type="expression" dxfId="55" priority="42">
      <formula>C32=""</formula>
    </cfRule>
  </conditionalFormatting>
  <conditionalFormatting sqref="F32">
    <cfRule type="expression" dxfId="54" priority="41">
      <formula>F32="Doplnit název dílu a ve sloupci C číslo dílu"</formula>
    </cfRule>
  </conditionalFormatting>
  <conditionalFormatting sqref="C33">
    <cfRule type="expression" dxfId="53" priority="40">
      <formula>C33=""</formula>
    </cfRule>
  </conditionalFormatting>
  <conditionalFormatting sqref="F33">
    <cfRule type="expression" dxfId="52" priority="39">
      <formula>F33="Doplnit název dílu a ve sloupci C číslo dílu"</formula>
    </cfRule>
  </conditionalFormatting>
  <conditionalFormatting sqref="C34">
    <cfRule type="expression" dxfId="51" priority="38">
      <formula>C34=""</formula>
    </cfRule>
  </conditionalFormatting>
  <conditionalFormatting sqref="E34">
    <cfRule type="expression" dxfId="50" priority="37">
      <formula>E34=""</formula>
    </cfRule>
  </conditionalFormatting>
  <conditionalFormatting sqref="F34">
    <cfRule type="expression" dxfId="49" priority="36">
      <formula>F34=""</formula>
    </cfRule>
  </conditionalFormatting>
  <conditionalFormatting sqref="F35">
    <cfRule type="expression" dxfId="48" priority="35">
      <formula>F35=""</formula>
    </cfRule>
  </conditionalFormatting>
  <conditionalFormatting sqref="F36">
    <cfRule type="expression" dxfId="47" priority="34">
      <formula>F36=""</formula>
    </cfRule>
  </conditionalFormatting>
  <conditionalFormatting sqref="F37">
    <cfRule type="expression" dxfId="46" priority="33">
      <formula>F37=""</formula>
    </cfRule>
  </conditionalFormatting>
  <conditionalFormatting sqref="G34">
    <cfRule type="expression" dxfId="45" priority="32">
      <formula>G34=""</formula>
    </cfRule>
  </conditionalFormatting>
  <conditionalFormatting sqref="H34">
    <cfRule type="expression" dxfId="44" priority="31">
      <formula>H34=""</formula>
    </cfRule>
  </conditionalFormatting>
  <conditionalFormatting sqref="I34">
    <cfRule type="expression" dxfId="43" priority="30">
      <formula>I34=""</formula>
    </cfRule>
  </conditionalFormatting>
  <conditionalFormatting sqref="J34">
    <cfRule type="expression" dxfId="42" priority="29">
      <formula>J34=""</formula>
    </cfRule>
  </conditionalFormatting>
  <conditionalFormatting sqref="K34">
    <cfRule type="expression" dxfId="41" priority="28">
      <formula>K34=""</formula>
    </cfRule>
  </conditionalFormatting>
  <conditionalFormatting sqref="D34">
    <cfRule type="expression" dxfId="40" priority="27">
      <formula>D34=""</formula>
    </cfRule>
  </conditionalFormatting>
  <conditionalFormatting sqref="C38">
    <cfRule type="expression" dxfId="39" priority="26">
      <formula>C38=""</formula>
    </cfRule>
  </conditionalFormatting>
  <conditionalFormatting sqref="E38">
    <cfRule type="expression" dxfId="38" priority="25">
      <formula>E38=""</formula>
    </cfRule>
  </conditionalFormatting>
  <conditionalFormatting sqref="F38">
    <cfRule type="expression" dxfId="37" priority="24">
      <formula>F38=""</formula>
    </cfRule>
  </conditionalFormatting>
  <conditionalFormatting sqref="F39">
    <cfRule type="expression" dxfId="36" priority="23">
      <formula>F39=""</formula>
    </cfRule>
  </conditionalFormatting>
  <conditionalFormatting sqref="F40">
    <cfRule type="expression" dxfId="35" priority="22">
      <formula>F40=""</formula>
    </cfRule>
  </conditionalFormatting>
  <conditionalFormatting sqref="F41">
    <cfRule type="expression" dxfId="34" priority="21">
      <formula>F41=""</formula>
    </cfRule>
  </conditionalFormatting>
  <conditionalFormatting sqref="G38">
    <cfRule type="expression" dxfId="33" priority="20">
      <formula>G38=""</formula>
    </cfRule>
  </conditionalFormatting>
  <conditionalFormatting sqref="H38">
    <cfRule type="expression" dxfId="32" priority="19">
      <formula>H38=""</formula>
    </cfRule>
  </conditionalFormatting>
  <conditionalFormatting sqref="I38">
    <cfRule type="expression" dxfId="31" priority="18">
      <formula>I38=""</formula>
    </cfRule>
  </conditionalFormatting>
  <conditionalFormatting sqref="J38">
    <cfRule type="expression" dxfId="30" priority="17">
      <formula>J38=""</formula>
    </cfRule>
  </conditionalFormatting>
  <conditionalFormatting sqref="K38">
    <cfRule type="expression" dxfId="29" priority="16">
      <formula>K38=""</formula>
    </cfRule>
  </conditionalFormatting>
  <conditionalFormatting sqref="D38">
    <cfRule type="expression" dxfId="28" priority="15">
      <formula>D38=""</formula>
    </cfRule>
  </conditionalFormatting>
  <conditionalFormatting sqref="C42">
    <cfRule type="expression" dxfId="27" priority="14">
      <formula>C42=""</formula>
    </cfRule>
  </conditionalFormatting>
  <conditionalFormatting sqref="E42">
    <cfRule type="expression" dxfId="26" priority="13">
      <formula>E42=""</formula>
    </cfRule>
  </conditionalFormatting>
  <conditionalFormatting sqref="F42">
    <cfRule type="expression" dxfId="25" priority="12">
      <formula>F42=""</formula>
    </cfRule>
  </conditionalFormatting>
  <conditionalFormatting sqref="F43">
    <cfRule type="expression" dxfId="24" priority="11">
      <formula>F43=""</formula>
    </cfRule>
  </conditionalFormatting>
  <conditionalFormatting sqref="F44">
    <cfRule type="expression" dxfId="23" priority="10">
      <formula>F44=""</formula>
    </cfRule>
  </conditionalFormatting>
  <conditionalFormatting sqref="F45">
    <cfRule type="expression" dxfId="22" priority="9">
      <formula>F45=""</formula>
    </cfRule>
  </conditionalFormatting>
  <conditionalFormatting sqref="G42">
    <cfRule type="expression" dxfId="21" priority="8">
      <formula>G42=""</formula>
    </cfRule>
  </conditionalFormatting>
  <conditionalFormatting sqref="H42">
    <cfRule type="expression" dxfId="20" priority="7">
      <formula>H42=""</formula>
    </cfRule>
  </conditionalFormatting>
  <conditionalFormatting sqref="I42">
    <cfRule type="expression" dxfId="19" priority="6">
      <formula>I42=""</formula>
    </cfRule>
  </conditionalFormatting>
  <conditionalFormatting sqref="J42">
    <cfRule type="expression" dxfId="18" priority="5">
      <formula>J42=""</formula>
    </cfRule>
  </conditionalFormatting>
  <conditionalFormatting sqref="K42">
    <cfRule type="expression" dxfId="17" priority="4">
      <formula>K42=""</formula>
    </cfRule>
  </conditionalFormatting>
  <conditionalFormatting sqref="D42">
    <cfRule type="expression" dxfId="16" priority="3">
      <formula>D42=""</formula>
    </cfRule>
  </conditionalFormatting>
  <conditionalFormatting sqref="C46">
    <cfRule type="expression" dxfId="15" priority="2">
      <formula>C46=""</formula>
    </cfRule>
  </conditionalFormatting>
  <conditionalFormatting sqref="F46">
    <cfRule type="expression" dxfId="14" priority="1">
      <formula>F46="Doplnit název dílu a ve sloupci C číslo dílu"</formula>
    </cfRule>
  </conditionalFormatting>
  <dataValidations xWindow="760" yWindow="211" count="10">
    <dataValidation type="list" allowBlank="1" showInputMessage="1" showErrorMessage="1" errorTitle="Špatné označení majetku" error="_x000a_Nutno vybrat dle předvolby!_x000a_SŽ nebo Ostatní." promptTitle="Výběr dle předvolby:" prompt="_x000a_SŽ_x000a_Ostatní" sqref="E6" xr:uid="{00000000-0002-0000-0000-000000000000}">
      <formula1>"SŽ,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2" manualBreakCount="2">
    <brk id="17" max="11" man="1"/>
    <brk id="27"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A000000}">
          <x14:formula1>
            <xm:f>'Kategorie monitoringu'!$A$1:$A$35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36"/>
  <sheetViews>
    <sheetView workbookViewId="0">
      <selection activeCell="B14" sqref="B14"/>
    </sheetView>
  </sheetViews>
  <sheetFormatPr defaultRowHeight="15" x14ac:dyDescent="0.25"/>
  <cols>
    <col min="1" max="1" width="13.7109375" customWidth="1"/>
    <col min="2" max="2" width="53.85546875" customWidth="1"/>
  </cols>
  <sheetData>
    <row r="1" spans="1:3" ht="15.75" thickTop="1" x14ac:dyDescent="0.25">
      <c r="A1" s="62" t="s">
        <v>35</v>
      </c>
      <c r="B1" s="19" t="s">
        <v>96</v>
      </c>
      <c r="C1" s="22"/>
    </row>
    <row r="2" spans="1:3" x14ac:dyDescent="0.25">
      <c r="A2" s="63" t="s">
        <v>36</v>
      </c>
      <c r="B2" s="20" t="s">
        <v>97</v>
      </c>
      <c r="C2" s="22"/>
    </row>
    <row r="3" spans="1:3" x14ac:dyDescent="0.25">
      <c r="A3" s="63" t="s">
        <v>37</v>
      </c>
      <c r="B3" s="20" t="s">
        <v>98</v>
      </c>
      <c r="C3" s="22"/>
    </row>
    <row r="4" spans="1:3" x14ac:dyDescent="0.25">
      <c r="A4" s="63" t="s">
        <v>38</v>
      </c>
      <c r="B4" s="20" t="s">
        <v>99</v>
      </c>
      <c r="C4" s="22"/>
    </row>
    <row r="5" spans="1:3" x14ac:dyDescent="0.25">
      <c r="A5" s="63" t="s">
        <v>102</v>
      </c>
      <c r="B5" s="20" t="s">
        <v>103</v>
      </c>
      <c r="C5" s="22"/>
    </row>
    <row r="6" spans="1:3" x14ac:dyDescent="0.25">
      <c r="A6" s="63" t="s">
        <v>101</v>
      </c>
      <c r="B6" s="20" t="s">
        <v>104</v>
      </c>
      <c r="C6" s="22"/>
    </row>
    <row r="7" spans="1:3" x14ac:dyDescent="0.25">
      <c r="A7" s="63" t="s">
        <v>39</v>
      </c>
      <c r="B7" s="20" t="s">
        <v>40</v>
      </c>
      <c r="C7" s="22"/>
    </row>
    <row r="8" spans="1:3" x14ac:dyDescent="0.25">
      <c r="A8" s="63" t="s">
        <v>41</v>
      </c>
      <c r="B8" s="20" t="s">
        <v>42</v>
      </c>
      <c r="C8" s="22"/>
    </row>
    <row r="9" spans="1:3" x14ac:dyDescent="0.25">
      <c r="A9" s="63" t="s">
        <v>43</v>
      </c>
      <c r="B9" s="20" t="s">
        <v>44</v>
      </c>
      <c r="C9" s="22"/>
    </row>
    <row r="10" spans="1:3" x14ac:dyDescent="0.25">
      <c r="A10" s="63" t="s">
        <v>45</v>
      </c>
      <c r="B10" s="20" t="s">
        <v>46</v>
      </c>
      <c r="C10" s="22"/>
    </row>
    <row r="11" spans="1:3" x14ac:dyDescent="0.25">
      <c r="A11" s="63" t="s">
        <v>47</v>
      </c>
      <c r="B11" s="20" t="s">
        <v>48</v>
      </c>
      <c r="C11" s="22"/>
    </row>
    <row r="12" spans="1:3" x14ac:dyDescent="0.25">
      <c r="A12" s="63" t="s">
        <v>49</v>
      </c>
      <c r="B12" s="20" t="s">
        <v>50</v>
      </c>
      <c r="C12" s="22"/>
    </row>
    <row r="13" spans="1:3" x14ac:dyDescent="0.25">
      <c r="A13" s="63" t="s">
        <v>51</v>
      </c>
      <c r="B13" s="20" t="s">
        <v>52</v>
      </c>
      <c r="C13" s="22"/>
    </row>
    <row r="14" spans="1:3" x14ac:dyDescent="0.25">
      <c r="A14" s="63" t="s">
        <v>53</v>
      </c>
      <c r="B14" s="20" t="s">
        <v>54</v>
      </c>
      <c r="C14" s="22"/>
    </row>
    <row r="15" spans="1:3" x14ac:dyDescent="0.25">
      <c r="A15" s="63" t="s">
        <v>105</v>
      </c>
      <c r="B15" s="20" t="s">
        <v>95</v>
      </c>
      <c r="C15" s="22"/>
    </row>
    <row r="16" spans="1:3" x14ac:dyDescent="0.25">
      <c r="A16" s="63" t="s">
        <v>55</v>
      </c>
      <c r="B16" s="20" t="s">
        <v>56</v>
      </c>
      <c r="C16" s="22"/>
    </row>
    <row r="17" spans="1:3" x14ac:dyDescent="0.25">
      <c r="A17" s="63" t="s">
        <v>57</v>
      </c>
      <c r="B17" s="20" t="s">
        <v>58</v>
      </c>
      <c r="C17" s="22"/>
    </row>
    <row r="18" spans="1:3" x14ac:dyDescent="0.25">
      <c r="A18" s="63" t="s">
        <v>59</v>
      </c>
      <c r="B18" s="20" t="s">
        <v>60</v>
      </c>
      <c r="C18" s="22"/>
    </row>
    <row r="19" spans="1:3" x14ac:dyDescent="0.25">
      <c r="A19" s="63" t="s">
        <v>61</v>
      </c>
      <c r="B19" s="20" t="s">
        <v>62</v>
      </c>
      <c r="C19" s="22"/>
    </row>
    <row r="20" spans="1:3" x14ac:dyDescent="0.25">
      <c r="A20" s="63" t="s">
        <v>63</v>
      </c>
      <c r="B20" s="20" t="s">
        <v>64</v>
      </c>
      <c r="C20" s="22"/>
    </row>
    <row r="21" spans="1:3" x14ac:dyDescent="0.25">
      <c r="A21" s="63" t="s">
        <v>65</v>
      </c>
      <c r="B21" s="20" t="s">
        <v>66</v>
      </c>
      <c r="C21" s="22"/>
    </row>
    <row r="22" spans="1:3" x14ac:dyDescent="0.25">
      <c r="A22" s="63" t="s">
        <v>67</v>
      </c>
      <c r="B22" s="20" t="s">
        <v>68</v>
      </c>
      <c r="C22" s="22"/>
    </row>
    <row r="23" spans="1:3" x14ac:dyDescent="0.25">
      <c r="A23" s="63" t="s">
        <v>69</v>
      </c>
      <c r="B23" s="20" t="s">
        <v>70</v>
      </c>
      <c r="C23" s="22"/>
    </row>
    <row r="24" spans="1:3" x14ac:dyDescent="0.25">
      <c r="A24" s="63" t="s">
        <v>71</v>
      </c>
      <c r="B24" s="20" t="s">
        <v>72</v>
      </c>
      <c r="C24" s="22"/>
    </row>
    <row r="25" spans="1:3" x14ac:dyDescent="0.25">
      <c r="A25" s="63" t="s">
        <v>73</v>
      </c>
      <c r="B25" s="20" t="s">
        <v>74</v>
      </c>
      <c r="C25" s="22"/>
    </row>
    <row r="26" spans="1:3" x14ac:dyDescent="0.25">
      <c r="A26" s="63" t="s">
        <v>75</v>
      </c>
      <c r="B26" s="20" t="s">
        <v>76</v>
      </c>
      <c r="C26" s="22"/>
    </row>
    <row r="27" spans="1:3" x14ac:dyDescent="0.25">
      <c r="A27" s="63" t="s">
        <v>77</v>
      </c>
      <c r="B27" s="20" t="s">
        <v>78</v>
      </c>
    </row>
    <row r="28" spans="1:3" x14ac:dyDescent="0.25">
      <c r="A28" s="63" t="s">
        <v>79</v>
      </c>
      <c r="B28" s="20" t="s">
        <v>80</v>
      </c>
    </row>
    <row r="29" spans="1:3" x14ac:dyDescent="0.25">
      <c r="A29" s="63" t="s">
        <v>81</v>
      </c>
      <c r="B29" s="20" t="s">
        <v>82</v>
      </c>
    </row>
    <row r="30" spans="1:3" x14ac:dyDescent="0.25">
      <c r="A30" s="63" t="s">
        <v>83</v>
      </c>
      <c r="B30" s="20" t="s">
        <v>84</v>
      </c>
    </row>
    <row r="31" spans="1:3" x14ac:dyDescent="0.25">
      <c r="A31" s="63" t="s">
        <v>85</v>
      </c>
      <c r="B31" s="20" t="s">
        <v>86</v>
      </c>
    </row>
    <row r="32" spans="1:3" x14ac:dyDescent="0.25">
      <c r="A32" s="63" t="s">
        <v>87</v>
      </c>
      <c r="B32" s="20" t="s">
        <v>88</v>
      </c>
    </row>
    <row r="33" spans="1:2" x14ac:dyDescent="0.25">
      <c r="A33" s="63" t="s">
        <v>89</v>
      </c>
      <c r="B33" s="20" t="s">
        <v>90</v>
      </c>
    </row>
    <row r="34" spans="1:2" x14ac:dyDescent="0.25">
      <c r="A34" s="63" t="s">
        <v>91</v>
      </c>
      <c r="B34" s="20" t="s">
        <v>92</v>
      </c>
    </row>
    <row r="35" spans="1:2" ht="15.75" thickBot="1" x14ac:dyDescent="0.3">
      <c r="A35" s="64" t="s">
        <v>93</v>
      </c>
      <c r="B35" s="21" t="s">
        <v>94</v>
      </c>
    </row>
    <row r="36" spans="1:2"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7" customWidth="1"/>
    <col min="2" max="2" width="4.42578125" style="7" customWidth="1"/>
    <col min="3" max="3" width="10.5703125" style="7" customWidth="1"/>
    <col min="4" max="5" width="10" style="7" customWidth="1"/>
    <col min="6" max="6" width="74.140625" style="7" customWidth="1"/>
    <col min="7" max="7" width="9" style="8" customWidth="1"/>
    <col min="8" max="8" width="13" style="8" customWidth="1"/>
    <col min="9" max="10" width="9" style="8" customWidth="1"/>
    <col min="11" max="12" width="12.85546875" style="8" customWidth="1"/>
    <col min="13" max="16384" width="9.140625" style="7"/>
  </cols>
  <sheetData>
    <row r="1" spans="1:12" s="1" customFormat="1" ht="13.5" customHeight="1" thickBot="1" x14ac:dyDescent="0.3">
      <c r="A1" s="61" t="s">
        <v>7</v>
      </c>
      <c r="B1" s="75"/>
      <c r="C1" s="33"/>
      <c r="D1" s="41"/>
      <c r="E1" s="34"/>
      <c r="F1" s="36"/>
      <c r="G1" s="34"/>
      <c r="H1" s="39"/>
      <c r="I1" s="34"/>
      <c r="J1" s="65" t="str">
        <f>IF(I1=0,"",I1*H1)</f>
        <v/>
      </c>
      <c r="K1" s="40"/>
      <c r="L1" s="60">
        <f>ROUND((ROUND(H1,3))*(ROUND(K1,2)),2)</f>
        <v>0</v>
      </c>
    </row>
    <row r="2" spans="1:12" s="1" customFormat="1" ht="12.75" customHeight="1" x14ac:dyDescent="0.25">
      <c r="A2" s="61" t="s">
        <v>6</v>
      </c>
      <c r="B2" s="11"/>
      <c r="F2" s="37"/>
      <c r="G2" s="5"/>
      <c r="H2" s="5"/>
      <c r="I2" s="5"/>
      <c r="J2" s="5"/>
      <c r="K2" s="5"/>
      <c r="L2" s="12"/>
    </row>
    <row r="3" spans="1:12" s="1" customFormat="1" ht="12.75" customHeight="1" x14ac:dyDescent="0.25">
      <c r="A3" s="61" t="s">
        <v>8</v>
      </c>
      <c r="B3" s="11"/>
      <c r="F3" s="35"/>
      <c r="G3" s="5"/>
      <c r="H3" s="5"/>
      <c r="I3" s="5"/>
      <c r="J3" s="5"/>
      <c r="K3" s="5"/>
      <c r="L3" s="12"/>
    </row>
    <row r="4" spans="1:12" s="1" customFormat="1" ht="18" customHeight="1" thickBot="1" x14ac:dyDescent="0.3">
      <c r="A4" s="61" t="s">
        <v>9</v>
      </c>
      <c r="B4" s="13"/>
      <c r="C4" s="9"/>
      <c r="D4" s="9"/>
      <c r="E4" s="9"/>
      <c r="F4" s="38"/>
      <c r="G4" s="6"/>
      <c r="H4" s="6"/>
      <c r="I4" s="6"/>
      <c r="J4" s="6"/>
      <c r="K4" s="6"/>
      <c r="L4" s="14"/>
    </row>
    <row r="5" spans="1:12" s="1" customFormat="1" ht="48" customHeight="1" thickBot="1" x14ac:dyDescent="0.3">
      <c r="F5" s="15"/>
      <c r="G5" s="5"/>
      <c r="H5" s="5"/>
      <c r="I5" s="5"/>
      <c r="J5" s="5"/>
      <c r="K5" s="5"/>
      <c r="L5" s="6"/>
    </row>
    <row r="6" spans="1:12" s="1" customFormat="1" ht="12.75" thickBot="1" x14ac:dyDescent="0.3">
      <c r="A6" s="1" t="s">
        <v>34</v>
      </c>
      <c r="B6" s="16" t="s">
        <v>21</v>
      </c>
      <c r="C6" s="17"/>
      <c r="D6" s="3"/>
      <c r="E6" s="3"/>
      <c r="F6" s="3"/>
      <c r="G6" s="17"/>
      <c r="H6" s="17"/>
      <c r="I6" s="17"/>
      <c r="J6" s="17"/>
      <c r="K6" s="17"/>
      <c r="L6" s="18"/>
    </row>
    <row r="7" spans="1:12" s="1" customFormat="1" ht="12" thickBot="1" x14ac:dyDescent="0.3">
      <c r="G7" s="5"/>
      <c r="H7" s="5"/>
      <c r="I7" s="5"/>
      <c r="J7" s="5"/>
      <c r="K7" s="5"/>
      <c r="L7" s="5"/>
    </row>
    <row r="8" spans="1:12" s="1" customFormat="1" ht="15" customHeight="1" thickBot="1" x14ac:dyDescent="0.3">
      <c r="A8" s="1" t="s">
        <v>31</v>
      </c>
      <c r="B8" s="29" t="s">
        <v>20</v>
      </c>
      <c r="C8" s="51"/>
      <c r="D8" s="2"/>
      <c r="E8" s="2"/>
      <c r="F8" s="53"/>
      <c r="G8" s="4"/>
      <c r="H8" s="4"/>
      <c r="I8" s="4"/>
      <c r="J8" s="4"/>
      <c r="K8" s="4"/>
      <c r="L8" s="10"/>
    </row>
    <row r="9" spans="1:12" s="1" customFormat="1" x14ac:dyDescent="0.25">
      <c r="G9" s="5"/>
      <c r="H9" s="5"/>
      <c r="I9" s="5"/>
      <c r="J9" s="5"/>
      <c r="K9" s="5"/>
      <c r="L9" s="5"/>
    </row>
    <row r="10" spans="1:12" s="1" customFormat="1" x14ac:dyDescent="0.25">
      <c r="G10" s="5"/>
      <c r="H10" s="5"/>
      <c r="I10" s="5"/>
      <c r="J10" s="5"/>
      <c r="K10" s="5"/>
      <c r="L10" s="5"/>
    </row>
    <row r="11" spans="1:12" s="1" customFormat="1" x14ac:dyDescent="0.25">
      <c r="G11" s="5"/>
      <c r="H11" s="5"/>
      <c r="I11" s="5"/>
      <c r="J11" s="5"/>
      <c r="K11" s="5"/>
      <c r="L11" s="5"/>
    </row>
    <row r="12" spans="1:12" s="1" customFormat="1" x14ac:dyDescent="0.25">
      <c r="G12" s="5"/>
      <c r="H12" s="5"/>
      <c r="I12" s="5"/>
      <c r="J12" s="5"/>
      <c r="K12" s="5"/>
      <c r="L12" s="5"/>
    </row>
    <row r="13" spans="1:12" s="1" customFormat="1" x14ac:dyDescent="0.25">
      <c r="G13" s="5"/>
      <c r="H13" s="5"/>
      <c r="I13" s="5"/>
      <c r="J13" s="5"/>
      <c r="K13" s="5"/>
      <c r="L13" s="5"/>
    </row>
    <row r="14" spans="1:12" s="1" customFormat="1" x14ac:dyDescent="0.25">
      <c r="G14" s="5"/>
      <c r="H14" s="5"/>
      <c r="I14" s="5"/>
      <c r="J14" s="5"/>
      <c r="K14" s="5"/>
      <c r="L14" s="5"/>
    </row>
    <row r="15" spans="1:12" s="1" customFormat="1" x14ac:dyDescent="0.25">
      <c r="G15" s="5"/>
      <c r="H15" s="5"/>
      <c r="I15" s="5"/>
      <c r="J15" s="5"/>
      <c r="K15" s="5"/>
      <c r="L15" s="5"/>
    </row>
    <row r="16" spans="1:12" s="1" customFormat="1" x14ac:dyDescent="0.25">
      <c r="G16" s="5"/>
      <c r="H16" s="5"/>
      <c r="I16" s="5"/>
      <c r="J16" s="5"/>
      <c r="K16" s="5"/>
      <c r="L16" s="5"/>
    </row>
    <row r="17" spans="7:12" s="1" customFormat="1" x14ac:dyDescent="0.25">
      <c r="G17" s="5"/>
      <c r="H17" s="5"/>
      <c r="I17" s="5"/>
      <c r="J17" s="5"/>
      <c r="K17" s="5"/>
      <c r="L17" s="5"/>
    </row>
    <row r="18" spans="7:12" s="1" customFormat="1" x14ac:dyDescent="0.25">
      <c r="G18" s="5"/>
      <c r="H18" s="5"/>
      <c r="I18" s="5"/>
      <c r="J18" s="5"/>
      <c r="K18" s="5"/>
      <c r="L18" s="5"/>
    </row>
    <row r="19" spans="7:12" s="1" customFormat="1" x14ac:dyDescent="0.25">
      <c r="G19" s="5"/>
      <c r="H19" s="5"/>
      <c r="I19" s="5"/>
      <c r="J19" s="5"/>
      <c r="K19" s="5"/>
      <c r="L19" s="5"/>
    </row>
    <row r="20" spans="7:12" s="1" customFormat="1" x14ac:dyDescent="0.25">
      <c r="G20" s="5"/>
      <c r="H20" s="5"/>
      <c r="I20" s="5"/>
      <c r="J20" s="5"/>
      <c r="K20" s="5"/>
      <c r="L20" s="5"/>
    </row>
    <row r="21" spans="7:12" s="1" customFormat="1" x14ac:dyDescent="0.25">
      <c r="G21" s="5"/>
      <c r="H21" s="5"/>
      <c r="I21" s="5"/>
      <c r="J21" s="5"/>
      <c r="K21" s="5"/>
      <c r="L21" s="5"/>
    </row>
    <row r="22" spans="7:12" s="1" customFormat="1" x14ac:dyDescent="0.25">
      <c r="G22" s="5"/>
      <c r="H22" s="5"/>
      <c r="I22" s="5"/>
      <c r="J22" s="5"/>
      <c r="K22" s="5"/>
      <c r="L22" s="5"/>
    </row>
  </sheetData>
  <conditionalFormatting sqref="C1">
    <cfRule type="expression" dxfId="13" priority="16">
      <formula>C1=""</formula>
    </cfRule>
  </conditionalFormatting>
  <conditionalFormatting sqref="E1">
    <cfRule type="expression" dxfId="12" priority="15">
      <formula>E1=""</formula>
    </cfRule>
  </conditionalFormatting>
  <conditionalFormatting sqref="F1">
    <cfRule type="expression" dxfId="11" priority="14">
      <formula>F1=""</formula>
    </cfRule>
  </conditionalFormatting>
  <conditionalFormatting sqref="F2">
    <cfRule type="expression" dxfId="10" priority="13">
      <formula>F2=""</formula>
    </cfRule>
  </conditionalFormatting>
  <conditionalFormatting sqref="F3">
    <cfRule type="expression" dxfId="9" priority="12">
      <formula>F3=""</formula>
    </cfRule>
  </conditionalFormatting>
  <conditionalFormatting sqref="F4">
    <cfRule type="expression" dxfId="8" priority="11">
      <formula>F4=""</formula>
    </cfRule>
  </conditionalFormatting>
  <conditionalFormatting sqref="G1">
    <cfRule type="expression" dxfId="7" priority="10">
      <formula>G1=""</formula>
    </cfRule>
  </conditionalFormatting>
  <conditionalFormatting sqref="H1">
    <cfRule type="expression" dxfId="6" priority="9">
      <formula>H1=""</formula>
    </cfRule>
  </conditionalFormatting>
  <conditionalFormatting sqref="I1">
    <cfRule type="expression" dxfId="5" priority="8">
      <formula>I1=""</formula>
    </cfRule>
  </conditionalFormatting>
  <conditionalFormatting sqref="J1">
    <cfRule type="expression" dxfId="4" priority="7">
      <formula>J1=""</formula>
    </cfRule>
  </conditionalFormatting>
  <conditionalFormatting sqref="K1">
    <cfRule type="expression" dxfId="3" priority="6">
      <formula>K1=""</formula>
    </cfRule>
  </conditionalFormatting>
  <conditionalFormatting sqref="D1">
    <cfRule type="expression" dxfId="2" priority="3">
      <formula>D1=""</formula>
    </cfRule>
  </conditionalFormatting>
  <conditionalFormatting sqref="F8">
    <cfRule type="expression" dxfId="1" priority="2">
      <formula>F8="Doplnit název dílu a číslo dílu ve sloupci C"</formula>
    </cfRule>
  </conditionalFormatting>
  <conditionalFormatting sqref="C8">
    <cfRule type="expression" dxfId="0" priority="1">
      <formula>C8=""</formula>
    </cfRule>
  </conditionalFormatting>
  <dataValidations count="5">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 type="list" allowBlank="1" showInputMessage="1" showErrorMessage="1" sqref="D1" xr:uid="{00000000-0002-0000-02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2402</vt:lpstr>
      <vt:lpstr>Kategorie monitoringu</vt:lpstr>
      <vt:lpstr>hide</vt:lpstr>
      <vt:lpstr>'SO 2402'!Názvy_tisku</vt:lpstr>
      <vt:lpstr>'SO 2402'!Oblast_tisku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Jakubec Jiří</cp:lastModifiedBy>
  <cp:lastPrinted>2018-06-27T08:11:53Z</cp:lastPrinted>
  <dcterms:created xsi:type="dcterms:W3CDTF">2015-03-16T09:47:49Z</dcterms:created>
  <dcterms:modified xsi:type="dcterms:W3CDTF">2023-05-10T15:14:28Z</dcterms:modified>
</cp:coreProperties>
</file>